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defaultThemeVersion="166925"/>
  <mc:AlternateContent xmlns:mc="http://schemas.openxmlformats.org/markup-compatibility/2006">
    <mc:Choice Requires="x15">
      <x15ac:absPath xmlns:x15ac="http://schemas.microsoft.com/office/spreadsheetml/2010/11/ac" url="https://payoneerinc.sharepoint.com/teams/PAYOInvestorRelations/Shared Documents/1. Earnings/3Q24/Files for Website/"/>
    </mc:Choice>
  </mc:AlternateContent>
  <bookViews>
    <workbookView xWindow="-120" yWindow="-120" windowWidth="29040" windowHeight="15720" activeTab="3"/>
  </bookViews>
  <sheets>
    <sheet name="Disclosures" sheetId="6" r:id="rId3"/>
    <sheet name="Income Statement" sheetId="1" r:id="rId4"/>
    <sheet name="Adjusted EBITDA" sheetId="5" r:id="rId5"/>
    <sheet name="Balance Sheet" sheetId="2" r:id="rId6"/>
    <sheet name="Cash flow" sheetId="3" r:id="rId7"/>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16" i="1" l="1"/>
</calcChain>
</file>

<file path=xl/sharedStrings.xml><?xml version="1.0" encoding="utf-8"?>
<sst xmlns="http://schemas.openxmlformats.org/spreadsheetml/2006/main" count="260" uniqueCount="164">
  <si>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</si>
  <si>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</si>
  <si>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</si>
  <si>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</si>
  <si>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</si>
  <si>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</si>
  <si>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</si>
  <si>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</si>
  <si>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</si>
  <si>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</si>
  <si>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</si>
  <si>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</si>
  <si>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</si>
  <si>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</si>
  <si>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</si>
  <si>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</si>
  <si>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</si>
  <si>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</si>
  <si>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</si>
  <si>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</si>
  <si>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</si>
  <si>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</si>
  <si>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</si>
  <si>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</si>
  <si>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</si>
  <si>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</si>
  <si>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</si>
  <si>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</si>
  <si>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</si>
  <si>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</si>
  <si>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</si>
  <si>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</si>
  <si>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</si>
  <si>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</si>
  <si>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</si>
  <si>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</si>
  <si>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</si>
  <si>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</si>
  <si>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</si>
  <si>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</si>
  <si>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</si>
  <si>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</si>
  <si>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</si>
  <si>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</si>
  <si>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</si>
  <si>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</si>
  <si>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</si>
  <si>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</si>
  <si>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</si>
  <si>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</si>
  <si>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</si>
  <si>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</si>
  <si>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</si>
  <si>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</si>
  <si>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</si>
  <si>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</si>
  <si>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</si>
  <si>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</si>
  <si>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</si>
  <si>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</si>
  <si>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</si>
  <si>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</si>
  <si>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</si>
  <si>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</si>
  <si>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</si>
  <si>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</si>
  <si>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</si>
  <si>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</si>
  <si>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</si>
  <si>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</si>
  <si>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</si>
  <si>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</si>
  <si>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</si>
  <si>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</si>
  <si>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</si>
  <si>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</si>
  <si>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</si>
  <si>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Transaction costs allocated to Warrants</t>
  </si>
  <si>
    <t>Operating lease right-of-use assets</t>
  </si>
  <si>
    <t>Net cash provided by (used in) operating activities</t>
  </si>
  <si>
    <t>Change in severance pay fund</t>
  </si>
  <si>
    <t>Proceeds from Reverse Recapitalization, net</t>
  </si>
  <si>
    <t>Proceeds from PIPE financing, net</t>
  </si>
  <si>
    <t>Changes in operating assets and liabilities, net of effects of business combination:</t>
  </si>
  <si>
    <t>Net cash provided by (used in) investing activities</t>
  </si>
  <si>
    <t>Issuance of redeemable preferred stock and warrants, net</t>
  </si>
  <si>
    <t>Investment in associated company</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</si>
  <si>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</si>
  <si>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</si>
  <si>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</si>
  <si>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</si>
  <si>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</si>
  <si>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</si>
  <si>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</si>
  <si>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</si>
  <si>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</si>
  <si>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</si>
  <si>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</si>
  <si>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</si>
  <si>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</si>
  <si>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</si>
  <si>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</si>
  <si>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</si>
  <si>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</si>
  <si>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</si>
  <si>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</si>
  <si>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</si>
  <si>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</si>
  <si>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</si>
  <si>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</si>
  <si>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</si>
  <si>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</si>
  <si>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</si>
  <si>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</si>
  <si>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</si>
  <si>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</si>
  <si>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</si>
  <si>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</si>
  <si>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</si>
  <si>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</si>
  <si>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</si>
  <si>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</si>
  <si>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</si>
  <si>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</si>
  <si>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Capital advance extended to customers</t>
  </si>
  <si>
    <t>Capital advance collected from customers</t>
  </si>
  <si>
    <t>Net cash inflow from acquisition of remaining interest in joint venture</t>
  </si>
  <si>
    <t>Outstanding operating balances, net</t>
  </si>
  <si>
    <t>June 30, 
2023</t>
  </si>
  <si>
    <t>Treasury stock</t>
  </si>
  <si>
    <t>Common stock repurchased</t>
  </si>
  <si>
    <t>September 30, 
2023</t>
  </si>
  <si>
    <t>Restructuring charges</t>
  </si>
  <si>
    <t>Related party asset acquisition</t>
  </si>
  <si>
    <t>Customer funds in transit, net</t>
  </si>
  <si>
    <t>December 31, 
2023</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</si>
  <si>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2023 and its subsequent Quarterly Reports on Form 10-Q, and not rely on any single financial measure to evaluate Payoneer’s business. </t>
  </si>
  <si>
    <t>December 31, 2023</t>
  </si>
  <si>
    <t>March 31, 2024</t>
  </si>
  <si>
    <t>March 31, 
2024</t>
  </si>
  <si>
    <t>Retained earnings (accumulated deficit)</t>
  </si>
  <si>
    <t>Interest and amortization of discount on investments</t>
  </si>
  <si>
    <t>Purchases of investments in available-for-sale debt securities</t>
  </si>
  <si>
    <t>Maturities and sales of investments in available-for-sale debt securities</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</si>
  <si>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other financial expense (income), net, taxes on income, and depreciation and amortization.</t>
    </r>
  </si>
  <si>
    <t>June 30,
 2024</t>
  </si>
  <si>
    <t>Short term debt from related party</t>
  </si>
  <si>
    <t>June 30, 
2024</t>
  </si>
  <si>
    <t>September 30,
 2024</t>
  </si>
  <si>
    <t>Taxes benefit (expense) on income</t>
  </si>
  <si>
    <t>Taxes (benefit) on income</t>
  </si>
  <si>
    <t>September,
 2024</t>
  </si>
  <si>
    <t>Funds in transit and customer balances</t>
  </si>
  <si>
    <t>September 30, 
2024</t>
  </si>
  <si>
    <t xml:space="preserve">Cash paid in connection with acquisition, net of cash and customer funds acquired </t>
  </si>
  <si>
    <t>Proceeds from issuance of common stock in connection with stock-based compensation plan, net of taxes paid related to settlement of equity awards and proceeds from employee equity transactions to be remitted to employees</t>
  </si>
  <si>
    <t>Warrant repurchase/redemption</t>
  </si>
  <si>
    <t>Gain (loss) from change in fair value of Warrants</t>
  </si>
  <si>
    <t>Loss on Warrants repurchase/redemption</t>
  </si>
  <si>
    <t xml:space="preserve">(Gain) loss from change in fair value of Warrants </t>
  </si>
  <si>
    <t>Restricted deposits</t>
  </si>
  <si>
    <t>Loss on Warrant repurchase/redemption</t>
  </si>
  <si>
    <t>Purchases of investments in term deposits</t>
  </si>
  <si>
    <t>Foreign currency re-measurement (gains) losses</t>
  </si>
</sst>
</file>

<file path=xl/styles.xml><?xml version="1.0" encoding="utf-8"?>
<styleSheet xmlns="http://schemas.openxmlformats.org/spreadsheetml/2006/main">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2">
    <font>
      <sz val="11"/>
      <color theme="1"/>
      <name val="Calibri"/>
      <family val="2"/>
      <scheme val="minor"/>
    </font>
    <font>
      <sz val="10"/>
      <color theme="1"/>
      <name val="Arial"/>
      <family val="2"/>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val="single"/>
      <sz val="11.5"/>
      <color rgb="FF333333"/>
      <name val="Open Sans"/>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border>
    <border>
      <left/>
      <right/>
      <top style="thin">
        <color auto="1"/>
      </top>
      <bottom style="thin">
        <color auto="1"/>
      </bottom>
    </border>
    <border>
      <left/>
      <right/>
      <top style="thin">
        <color auto="1"/>
      </top>
      <bottom style="double">
        <color auto="1"/>
      </bottom>
    </border>
    <border>
      <left/>
      <right/>
      <top style="thin">
        <color auto="1"/>
      </top>
      <bottom/>
    </border>
    <border>
      <left/>
      <right/>
      <top/>
      <bottom style="double">
        <color auto="1"/>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0" fontId="0" fillId="0" borderId="0">
      <alignment/>
      <protection/>
    </xf>
    <xf numFmtId="37" fontId="5" fillId="2" borderId="0">
      <alignment/>
      <protection/>
    </xf>
    <xf numFmtId="0" fontId="8" fillId="0" borderId="0">
      <alignment/>
      <protection/>
    </xf>
  </cellStyleXfs>
  <cellXfs count="57">
    <xf numFmtId="0" fontId="0" fillId="0" borderId="0" xfId="0"/>
    <xf numFmtId="0" fontId="2" fillId="0" borderId="0" xfId="0" applyFont="1"/>
    <xf numFmtId="0" fontId="4" fillId="0" borderId="1" xfId="0" applyFont="1" applyBorder="1"/>
    <xf numFmtId="0" fontId="4" fillId="0" borderId="0" xfId="0" applyFont="1"/>
    <xf numFmtId="0" fontId="3" fillId="0" borderId="1" xfId="0" applyFont="1" applyBorder="1" applyAlignment="1" quotePrefix="1">
      <alignment horizontal="center" wrapText="1"/>
    </xf>
    <xf numFmtId="0" fontId="3" fillId="0" borderId="0" xfId="0" applyFont="1" applyAlignment="1">
      <alignment horizontal="center" wrapText="1"/>
    </xf>
    <xf numFmtId="0" fontId="3" fillId="0" borderId="1" xfId="0" applyFont="1" applyBorder="1" applyAlignment="1">
      <alignment horizontal="center" wrapText="1"/>
    </xf>
    <xf numFmtId="166" fontId="2" fillId="0" borderId="0" xfId="0" applyNumberFormat="1" applyFont="1"/>
    <xf numFmtId="165" fontId="2" fillId="0" borderId="0" xfId="0" applyNumberFormat="1" applyFont="1"/>
    <xf numFmtId="165" fontId="2" fillId="0" borderId="1" xfId="0" applyNumberFormat="1" applyFont="1" applyBorder="1"/>
    <xf numFmtId="164" fontId="2" fillId="0" borderId="0" xfId="0" applyNumberFormat="1" applyFont="1"/>
    <xf numFmtId="0" fontId="3" fillId="3" borderId="0" xfId="21" applyFont="1" applyFill="1">
      <alignment/>
      <protection/>
    </xf>
    <xf numFmtId="0" fontId="3" fillId="3" borderId="0" xfId="21" applyFont="1" applyFill="1" applyAlignment="1">
      <alignment horizontal="left"/>
      <protection/>
    </xf>
    <xf numFmtId="0" fontId="2" fillId="3" borderId="0" xfId="21" applyFont="1" applyFill="1" applyAlignment="1">
      <alignment horizontal="left" indent="2"/>
      <protection/>
    </xf>
    <xf numFmtId="0" fontId="3" fillId="3" borderId="0" xfId="21" applyFont="1" applyFill="1" applyAlignment="1">
      <alignment horizontal="left" indent="3"/>
      <protection/>
    </xf>
    <xf numFmtId="0" fontId="3" fillId="3" borderId="0" xfId="21" applyFont="1" applyFill="1" applyAlignment="1">
      <alignment vertical="top" wrapText="1"/>
      <protection/>
    </xf>
    <xf numFmtId="0" fontId="2" fillId="3" borderId="0" xfId="21" applyFont="1" applyFill="1" applyAlignment="1">
      <alignment horizontal="left" vertical="top" wrapText="1" indent="2"/>
      <protection/>
    </xf>
    <xf numFmtId="0" fontId="3" fillId="3" borderId="0" xfId="21" applyFont="1" applyFill="1" applyAlignment="1">
      <alignment horizontal="left" indent="2"/>
      <protection/>
    </xf>
    <xf numFmtId="0" fontId="3" fillId="3" borderId="0" xfId="21" applyFont="1" applyFill="1" applyAlignment="1">
      <alignment horizontal="left" vertical="top" wrapText="1" indent="2"/>
      <protection/>
    </xf>
    <xf numFmtId="167" fontId="2" fillId="0" borderId="0" xfId="20" applyNumberFormat="1" applyFont="1"/>
    <xf numFmtId="167" fontId="2" fillId="0" borderId="1" xfId="20" applyNumberFormat="1" applyFont="1" applyBorder="1"/>
    <xf numFmtId="167" fontId="2" fillId="0" borderId="0" xfId="0" applyNumberFormat="1" applyFont="1"/>
    <xf numFmtId="167" fontId="3" fillId="0" borderId="1" xfId="20" applyNumberFormat="1" applyFont="1" applyBorder="1" applyAlignment="1" quotePrefix="1">
      <alignment horizontal="center" wrapText="1"/>
    </xf>
    <xf numFmtId="0" fontId="3" fillId="0" borderId="0" xfId="0" applyFont="1"/>
    <xf numFmtId="167" fontId="3" fillId="0" borderId="0" xfId="20" applyNumberFormat="1" applyFont="1" applyAlignment="1">
      <alignment horizontal="center" wrapText="1"/>
    </xf>
    <xf numFmtId="167" fontId="3" fillId="0" borderId="1" xfId="20" applyNumberFormat="1" applyFont="1" applyBorder="1" applyAlignment="1">
      <alignment horizontal="center" wrapText="1"/>
    </xf>
    <xf numFmtId="167" fontId="2" fillId="0" borderId="2" xfId="20" applyNumberFormat="1" applyFont="1" applyBorder="1"/>
    <xf numFmtId="165" fontId="2" fillId="0" borderId="3" xfId="0" applyNumberFormat="1" applyFont="1" applyBorder="1"/>
    <xf numFmtId="167" fontId="2" fillId="0" borderId="3" xfId="20" applyNumberFormat="1" applyFont="1" applyBorder="1"/>
    <xf numFmtId="167" fontId="2" fillId="0" borderId="3" xfId="0" applyNumberFormat="1" applyFont="1" applyBorder="1"/>
    <xf numFmtId="168" fontId="6" fillId="0" borderId="0" xfId="22" applyNumberFormat="1" applyFont="1" applyFill="1">
      <alignment/>
      <protection/>
    </xf>
    <xf numFmtId="168" fontId="7" fillId="0" borderId="0" xfId="22" applyNumberFormat="1" applyFont="1" applyFill="1">
      <alignment/>
      <protection/>
    </xf>
    <xf numFmtId="167" fontId="2" fillId="0" borderId="0" xfId="20" applyNumberFormat="1" applyFont="1" applyBorder="1"/>
    <xf numFmtId="167" fontId="2" fillId="0" borderId="4" xfId="20" applyNumberFormat="1" applyFont="1" applyBorder="1"/>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43" fontId="2" fillId="0" borderId="0" xfId="20" applyFont="1"/>
    <xf numFmtId="169" fontId="2" fillId="0" borderId="0" xfId="0" applyNumberFormat="1" applyFont="1" applyAlignment="1">
      <alignment horizontal="right"/>
    </xf>
    <xf numFmtId="169" fontId="2" fillId="0" borderId="1" xfId="0" applyNumberFormat="1" applyFont="1" applyBorder="1" applyAlignment="1">
      <alignment horizontal="right"/>
    </xf>
    <xf numFmtId="49" fontId="3" fillId="0" borderId="1" xfId="20" applyNumberFormat="1" applyFont="1" applyBorder="1" applyAlignment="1">
      <alignment horizontal="center" vertical="top" wrapText="1"/>
    </xf>
    <xf numFmtId="169" fontId="2" fillId="0" borderId="3" xfId="0" applyNumberFormat="1" applyFont="1" applyBorder="1" applyAlignment="1">
      <alignment horizontal="right"/>
    </xf>
    <xf numFmtId="169" fontId="2" fillId="0" borderId="5" xfId="0" applyNumberFormat="1" applyFont="1" applyBorder="1" applyAlignment="1">
      <alignment horizontal="right"/>
    </xf>
    <xf numFmtId="167" fontId="2" fillId="0" borderId="0" xfId="20" applyNumberFormat="1" applyFont="1" applyAlignment="1">
      <alignment horizontal="right"/>
    </xf>
    <xf numFmtId="167" fontId="2" fillId="0" borderId="2" xfId="20" applyNumberFormat="1" applyFont="1" applyBorder="1" applyAlignment="1">
      <alignment horizontal="right"/>
    </xf>
    <xf numFmtId="167" fontId="2" fillId="0" borderId="1" xfId="20" applyNumberFormat="1" applyFont="1" applyBorder="1" applyAlignment="1">
      <alignment horizontal="right"/>
    </xf>
    <xf numFmtId="167" fontId="2" fillId="0" borderId="3" xfId="20" applyNumberFormat="1" applyFont="1" applyBorder="1" applyAlignment="1">
      <alignment horizontal="right"/>
    </xf>
    <xf numFmtId="170" fontId="2" fillId="0" borderId="0" xfId="0" applyNumberFormat="1" applyFont="1"/>
    <xf numFmtId="169" fontId="2" fillId="0" borderId="0" xfId="0" applyNumberFormat="1" applyFont="1"/>
    <xf numFmtId="9" fontId="2" fillId="0" borderId="0" xfId="20" applyNumberFormat="1" applyFont="1"/>
    <xf numFmtId="15" fontId="3" fillId="0" borderId="1" xfId="0" applyNumberFormat="1" applyFont="1" applyBorder="1" applyAlignment="1" quotePrefix="1">
      <alignment horizontal="center" wrapText="1"/>
    </xf>
    <xf numFmtId="0" fontId="2" fillId="0" borderId="0" xfId="0" applyFont="1" applyAlignment="1">
      <alignment wrapText="1"/>
    </xf>
    <xf numFmtId="168" fontId="6" fillId="0" borderId="0" xfId="22" applyNumberFormat="1" applyFont="1" applyFill="1" applyAlignment="1">
      <alignment wrapText="1"/>
      <protection/>
    </xf>
    <xf numFmtId="43" fontId="2" fillId="0" borderId="0" xfId="0" applyNumberFormat="1" applyFont="1"/>
    <xf numFmtId="9" fontId="2" fillId="0" borderId="0" xfId="0" applyNumberFormat="1" applyFont="1"/>
    <xf numFmtId="0" fontId="3" fillId="0" borderId="0" xfId="0" applyFont="1" applyAlignment="1">
      <alignment horizontal="center"/>
    </xf>
  </cellXfs>
  <cellStyles count="10">
    <cellStyle name="Normal" xfId="0"/>
    <cellStyle name="Percent" xfId="15" builtinId="5"/>
    <cellStyle name="Currency" xfId="16" builtinId="4"/>
    <cellStyle name="Currency [0]" xfId="17" builtinId="7"/>
    <cellStyle name="Comma" xfId="18" builtinId="3"/>
    <cellStyle name="Comma [0]" xfId="19" builtinId="6"/>
    <cellStyle name="Comma" xfId="20"/>
    <cellStyle name="Normal 2" xfId="21"/>
    <cellStyle name="Normal_רוו&quot;ח עיתונות" xfId="22"/>
    <cellStyle name="Normal 2 3 2 2" xfId="23"/>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worksheet" Target="worksheets/sheet3.xml" /><Relationship Id="rId12" Type="http://schemas.openxmlformats.org/officeDocument/2006/relationships/calcChain" Target="calcChain.xml" /><Relationship Id="rId11" Type="http://schemas.openxmlformats.org/officeDocument/2006/relationships/customXml" Target="../customXml/item3.xml" /><Relationship Id="rId7" Type="http://schemas.openxmlformats.org/officeDocument/2006/relationships/worksheet" Target="worksheets/sheet5.xml" /><Relationship Id="rId6" Type="http://schemas.openxmlformats.org/officeDocument/2006/relationships/worksheet" Target="worksheets/sheet4.xml" /><Relationship Id="rId1" Type="http://schemas.openxmlformats.org/officeDocument/2006/relationships/theme" Target="theme/theme1.xml" /><Relationship Id="rId10" Type="http://schemas.openxmlformats.org/officeDocument/2006/relationships/customXml" Target="../customXml/item2.xml" /><Relationship Id="rId8" Type="http://schemas.openxmlformats.org/officeDocument/2006/relationships/sharedStrings" Target="sharedStrings.xml" /><Relationship Id="rId9" Type="http://schemas.openxmlformats.org/officeDocument/2006/relationships/customXml" Target="../customXml/item1.xml" /><Relationship Id="rId4" Type="http://schemas.openxmlformats.org/officeDocument/2006/relationships/worksheet" Target="worksheets/sheet2.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2.png" /></Relationships>
</file>

<file path=xl/drawings/_rels/drawing3.xml.rels><?xml version="1.0" encoding="UTF-8" standalone="yes"?><Relationships xmlns="http://schemas.openxmlformats.org/package/2006/relationships"><Relationship Id="rId1" Type="http://schemas.openxmlformats.org/officeDocument/2006/relationships/image" Target="../media/image2.png" /></Relationships>
</file>

<file path=xl/drawings/_rels/drawing4.xml.rels><?xml version="1.0" encoding="UTF-8" standalone="yes"?><Relationships xmlns="http://schemas.openxmlformats.org/package/2006/relationships"><Relationship Id="rId1" Type="http://schemas.openxmlformats.org/officeDocument/2006/relationships/image" Target="../media/image2.png" /></Relationships>
</file>

<file path=xl/drawings/_rels/drawing5.xml.rels><?xml version="1.0" encoding="UTF-8" standalone="yes"?><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r:embed="rId1"/>
        <a:stretch>
          <a:fillRect/>
        </a:stretch>
      </xdr:blipFill>
      <xdr:spPr>
        <a:xfrm>
          <a:off x="209550" y="66675"/>
          <a:ext cx="1695450" cy="371475"/>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0</xdr:row>
      <xdr:rowOff>0</xdr:rowOff>
    </xdr:from>
    <xdr:to>
      <xdr:col>1</xdr:col>
      <xdr:colOff>1701820</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r:embed="rId1"/>
        <a:stretch>
          <a:fillRect/>
        </a:stretch>
      </xdr:blipFill>
      <xdr:spPr>
        <a:xfrm>
          <a:off x="200025" y="0"/>
          <a:ext cx="1704975" cy="342900"/>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r:embed="rId1"/>
        <a:stretch>
          <a:fillRect/>
        </a:stretch>
      </xdr:blipFill>
      <xdr:spPr>
        <a:xfrm>
          <a:off x="200025" y="0"/>
          <a:ext cx="1695450" cy="3429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r:embed="rId1"/>
        <a:stretch>
          <a:fillRect/>
        </a:stretch>
      </xdr:blipFill>
      <xdr:spPr>
        <a:xfrm>
          <a:off x="200025" y="0"/>
          <a:ext cx="1695450" cy="342900"/>
        </a:xfrm>
        <a:prstGeom prst="rect"/>
        <a:noFill/>
        <a:effec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r:embed="rId1"/>
        <a:stretch>
          <a:fillRect/>
        </a:stretch>
      </xdr:blipFill>
      <xdr:spPr>
        <a:xfrm>
          <a:off x="200025" y="0"/>
          <a:ext cx="1714500" cy="342900"/>
        </a:xfrm>
        <a:prstGeom prst="rec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2" Type="http://schemas.openxmlformats.org/officeDocument/2006/relationships/printerSettings" Target="../printerSettings/printerSettings5.bin" /><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885CA40-870A-432E-AF2D-4C72B4B4A78B}">
  <sheetPr codeName="">
    <pageSetUpPr fitToPage="1"/>
  </sheetPr>
  <dimension ref="B4:B10"/>
  <sheetViews>
    <sheetView showGridLines="0" zoomScale="63" zoomScaleNormal="63" workbookViewId="0" topLeftCell="A1">
      <selection pane="topLeft" activeCell="A1" sqref="A1"/>
    </sheetView>
  </sheetViews>
  <sheetFormatPr defaultColWidth="9.14285714285714" defaultRowHeight="15"/>
  <cols>
    <col min="1" max="1" width="3.14285714285714" customWidth="1"/>
    <col min="2" max="2" width="184.857142857143" customWidth="1"/>
  </cols>
  <sheetData>
    <row r="4" spans="2:2" ht="16.35" customHeight="1">
      <c r="B4" s="34" t="s">
        <v>110</v>
      </c>
    </row>
    <row r="6" spans="2:2" ht="181.5">
      <c r="B6" s="36" t="s">
        <v>136</v>
      </c>
    </row>
    <row r="8" spans="2:2" ht="16.5">
      <c r="B8" s="35" t="s">
        <v>111</v>
      </c>
    </row>
    <row r="10" spans="2:2" ht="49.5">
      <c r="B10" s="37" t="s">
        <v>144</v>
      </c>
    </row>
  </sheetData>
  <sheetProtection/>
  <pageMargins left="0.7" right="0.7" top="0.75" bottom="0.75" header="0.3" footer="0.3"/>
  <pageSetup orientation="landscape" paperSize="1" scale="65"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7ADB90B-B991-47FB-98F5-80E390C39FB4}">
  <sheetPr codeName="">
    <pageSetUpPr fitToPage="1"/>
  </sheetPr>
  <dimension ref="B6:AX36"/>
  <sheetViews>
    <sheetView showGridLines="0" zoomScale="85" zoomScaleNormal="85" workbookViewId="0" topLeftCell="A1">
      <pane xSplit="3" ySplit="7" topLeftCell="AL8" activePane="bottomRight" state="frozen"/>
      <selection pane="topLeft" activeCell="A1" sqref="A1"/>
      <selection pane="topRight" activeCell="D1" sqref="D1"/>
      <selection pane="bottomLeft" activeCell="A8" sqref="A8"/>
      <selection pane="bottomRight" activeCell="AT42" sqref="AT42"/>
    </sheetView>
  </sheetViews>
  <sheetFormatPr defaultColWidth="8.71428571428571" defaultRowHeight="12.75"/>
  <cols>
    <col min="1" max="1" width="3" style="1" customWidth="1"/>
    <col min="2" max="2" width="41.1428571428571"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71428571429" style="1" customWidth="1"/>
    <col min="47" max="47" width="3.14285714285714" style="1" customWidth="1"/>
    <col min="48" max="48" width="13" style="1" customWidth="1"/>
    <col min="49" max="16384" width="8.71428571428571" style="1"/>
  </cols>
  <sheetData>
    <row r="5" ht="12.95" customHeight="1"/>
    <row r="6" spans="4:44" ht="12.75">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8" ht="25.5">
      <c r="B7" s="2" t="s">
        <v>1</v>
      </c>
      <c r="C7" s="3"/>
      <c r="D7" s="4" t="s">
        <v>93</v>
      </c>
      <c r="E7" s="5"/>
      <c r="F7" s="4" t="s">
        <v>98</v>
      </c>
      <c r="G7" s="5"/>
      <c r="H7" s="4" t="s">
        <v>18</v>
      </c>
      <c r="I7" s="5"/>
      <c r="J7" s="4" t="s">
        <v>101</v>
      </c>
      <c r="L7" s="6" t="s">
        <v>94</v>
      </c>
      <c r="M7" s="5"/>
      <c r="N7" s="6" t="s">
        <v>95</v>
      </c>
      <c r="O7" s="5"/>
      <c r="P7" s="6" t="s">
        <v>2</v>
      </c>
      <c r="Q7" s="5"/>
      <c r="R7" s="6" t="s">
        <v>3</v>
      </c>
      <c r="S7" s="5"/>
      <c r="T7" s="6" t="s">
        <v>96</v>
      </c>
      <c r="U7" s="5"/>
      <c r="V7" s="6" t="s">
        <v>97</v>
      </c>
      <c r="W7" s="5"/>
      <c r="X7" s="6" t="s">
        <v>102</v>
      </c>
      <c r="Z7" s="6" t="s">
        <v>104</v>
      </c>
      <c r="AB7" s="6" t="s">
        <v>109</v>
      </c>
      <c r="AD7" s="6" t="s">
        <v>112</v>
      </c>
      <c r="AF7" s="6" t="s">
        <v>115</v>
      </c>
      <c r="AH7" s="6" t="s">
        <v>116</v>
      </c>
      <c r="AJ7" s="6" t="s">
        <v>122</v>
      </c>
      <c r="AL7" s="6" t="s">
        <v>128</v>
      </c>
      <c r="AN7" s="6" t="s">
        <v>131</v>
      </c>
      <c r="AP7" s="51" t="s">
        <v>137</v>
      </c>
      <c r="AR7" s="51" t="s">
        <v>138</v>
      </c>
      <c r="AT7" s="51" t="s">
        <v>145</v>
      </c>
      <c r="AV7" s="51" t="s">
        <v>148</v>
      </c>
    </row>
    <row r="8" spans="2:50" ht="12.75">
      <c r="B8" s="1" t="s">
        <v>4</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55"/>
    </row>
    <row r="9" spans="4:28" ht="6" customHeight="1">
      <c r="D9" s="8"/>
      <c r="F9" s="8"/>
      <c r="H9" s="8"/>
      <c r="J9" s="8"/>
      <c r="L9" s="8"/>
      <c r="N9" s="8"/>
      <c r="O9" s="8"/>
      <c r="P9" s="8"/>
      <c r="Q9" s="8"/>
      <c r="R9" s="8"/>
      <c r="S9" s="8"/>
      <c r="T9" s="8"/>
      <c r="U9" s="8"/>
      <c r="V9" s="8"/>
      <c r="W9" s="8"/>
      <c r="X9" s="8"/>
      <c r="Z9" s="8"/>
      <c r="AB9" s="8"/>
    </row>
    <row r="10" spans="2:48" ht="12.75">
      <c r="B10" s="1" t="s">
        <v>5</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row>
    <row r="11" spans="2:48" ht="12.75">
      <c r="B11" s="1" t="s">
        <v>6</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row>
    <row r="12" spans="2:48" ht="12.75">
      <c r="B12" s="1" t="s">
        <v>7</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row>
    <row r="13" spans="2:48" ht="12.75">
      <c r="B13" s="1" t="s">
        <v>8</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row>
    <row r="14" spans="2:48" ht="12.75">
      <c r="B14" s="1" t="s">
        <v>9</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row>
    <row r="15" spans="2:48" ht="12.75">
      <c r="B15" s="1" t="s">
        <v>10</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row>
    <row r="16" spans="2:48" ht="12.75">
      <c r="B16" s="1" t="s">
        <v>14</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row>
    <row r="17" spans="4:28" ht="6" customHeight="1">
      <c r="D17" s="8"/>
      <c r="F17" s="8"/>
      <c r="H17" s="8"/>
      <c r="J17" s="8"/>
      <c r="L17" s="8"/>
      <c r="N17" s="8"/>
      <c r="O17" s="8"/>
      <c r="P17" s="8"/>
      <c r="Q17" s="8"/>
      <c r="R17" s="8"/>
      <c r="S17" s="8"/>
      <c r="T17" s="8"/>
      <c r="U17" s="8"/>
      <c r="V17" s="8"/>
      <c r="W17" s="8"/>
      <c r="X17" s="8"/>
      <c r="Z17" s="8"/>
      <c r="AB17" s="8"/>
    </row>
    <row r="18" spans="2:48" ht="12.75">
      <c r="B18" s="1" t="s">
        <v>11</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row>
    <row r="19" spans="4:28" ht="6" customHeight="1">
      <c r="D19" s="8"/>
      <c r="F19" s="8"/>
      <c r="H19" s="8"/>
      <c r="J19" s="8"/>
      <c r="L19" s="8"/>
      <c r="N19" s="8"/>
      <c r="O19" s="8"/>
      <c r="P19" s="8"/>
      <c r="Q19" s="8"/>
      <c r="R19" s="8"/>
      <c r="S19" s="8"/>
      <c r="T19" s="8"/>
      <c r="U19" s="8"/>
      <c r="V19" s="8"/>
      <c r="W19" s="8"/>
      <c r="X19" s="8"/>
      <c r="Z19" s="8"/>
      <c r="AB19" s="8"/>
    </row>
    <row r="20" spans="2:30" ht="12.75">
      <c r="B20" s="1" t="s">
        <v>15</v>
      </c>
      <c r="D20" s="8"/>
      <c r="F20" s="8"/>
      <c r="H20" s="8"/>
      <c r="J20" s="8"/>
      <c r="L20" s="8"/>
      <c r="N20" s="8"/>
      <c r="O20" s="8"/>
      <c r="P20" s="8"/>
      <c r="Q20" s="8"/>
      <c r="R20" s="8"/>
      <c r="S20" s="8"/>
      <c r="T20" s="8"/>
      <c r="U20" s="8"/>
      <c r="V20" s="8"/>
      <c r="W20" s="8"/>
      <c r="X20" s="8"/>
      <c r="Z20" s="8"/>
      <c r="AB20" s="8"/>
      <c r="AD20" s="39"/>
    </row>
    <row r="21" spans="2:48" ht="12.75">
      <c r="B21" s="52" t="s">
        <v>157</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row>
    <row r="22" spans="2:48" ht="12.75">
      <c r="B22" s="52" t="s">
        <v>158</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row>
    <row r="23" spans="2:48" ht="12.75">
      <c r="B23" s="1" t="s">
        <v>16</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row>
    <row r="24" spans="2:48" ht="12.75">
      <c r="B24" s="1" t="s">
        <v>17</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row>
    <row r="25" spans="4:28" ht="6" customHeight="1">
      <c r="D25" s="8"/>
      <c r="F25" s="8"/>
      <c r="H25" s="8"/>
      <c r="J25" s="8"/>
      <c r="L25" s="8"/>
      <c r="N25" s="8"/>
      <c r="O25" s="8"/>
      <c r="P25" s="8"/>
      <c r="Q25" s="8"/>
      <c r="R25" s="8"/>
      <c r="S25" s="8"/>
      <c r="T25" s="8"/>
      <c r="U25" s="8"/>
      <c r="V25" s="8"/>
      <c r="W25" s="8"/>
      <c r="X25" s="8"/>
      <c r="Z25" s="8"/>
      <c r="AB25" s="8"/>
    </row>
    <row r="26" spans="2:48" ht="12.75">
      <c r="B26" s="1" t="s">
        <v>12</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row>
    <row r="27" spans="4:28" ht="6" customHeight="1">
      <c r="D27" s="8"/>
      <c r="F27" s="8"/>
      <c r="H27" s="8"/>
      <c r="J27" s="8"/>
      <c r="L27" s="8"/>
      <c r="N27" s="8"/>
      <c r="O27" s="8"/>
      <c r="P27" s="8"/>
      <c r="Q27" s="8"/>
      <c r="R27" s="8"/>
      <c r="S27" s="8"/>
      <c r="T27" s="8"/>
      <c r="U27" s="8"/>
      <c r="V27" s="8"/>
      <c r="W27" s="8"/>
      <c r="X27" s="8"/>
      <c r="Z27" s="8"/>
      <c r="AB27" s="8"/>
    </row>
    <row r="28" spans="2:48" ht="12.75">
      <c r="B28" s="1" t="s">
        <v>149</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row>
    <row r="29" spans="4:28" ht="6" customHeight="1">
      <c r="D29" s="8"/>
      <c r="F29" s="8"/>
      <c r="H29" s="8"/>
      <c r="J29" s="8"/>
      <c r="L29" s="8"/>
      <c r="N29" s="8"/>
      <c r="O29" s="8"/>
      <c r="P29" s="8"/>
      <c r="Q29" s="8"/>
      <c r="R29" s="8"/>
      <c r="S29" s="8"/>
      <c r="T29" s="8"/>
      <c r="U29" s="8"/>
      <c r="V29" s="8"/>
      <c r="W29" s="8"/>
      <c r="X29" s="8"/>
      <c r="Z29" s="8"/>
      <c r="AB29" s="8"/>
    </row>
    <row r="30" spans="2:48" ht="12.75">
      <c r="B30" s="1" t="s">
        <v>91</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row>
    <row r="31" spans="4:30" ht="6" customHeight="1">
      <c r="D31" s="8"/>
      <c r="F31" s="8"/>
      <c r="H31" s="8"/>
      <c r="J31" s="8"/>
      <c r="L31" s="8"/>
      <c r="N31" s="8"/>
      <c r="O31" s="8"/>
      <c r="P31" s="8"/>
      <c r="Q31" s="8"/>
      <c r="R31" s="8"/>
      <c r="S31" s="8"/>
      <c r="T31" s="8"/>
      <c r="U31" s="8"/>
      <c r="V31" s="8"/>
      <c r="W31" s="8"/>
      <c r="X31" s="8"/>
      <c r="Z31" s="8"/>
      <c r="AB31" s="8"/>
      <c r="AD31" s="8"/>
    </row>
    <row r="32" spans="2:48" ht="13.5" thickBot="1">
      <c r="B32" s="1" t="s">
        <v>13</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row>
    <row r="33" ht="13.5" thickTop="1"/>
    <row r="34" spans="30:48" ht="12.75">
      <c r="AD34" s="39"/>
      <c r="AN34" s="48"/>
      <c r="AP34" s="48"/>
      <c r="AR34" s="48"/>
      <c r="AT34" s="48"/>
      <c r="AU34" s="54"/>
      <c r="AV34" s="48"/>
    </row>
    <row r="35" spans="32:48" ht="12.75">
      <c r="AF35" s="48"/>
      <c r="AH35" s="48"/>
      <c r="AJ35" s="48"/>
      <c r="AL35" s="48"/>
      <c r="AN35" s="48"/>
      <c r="AP35" s="48"/>
      <c r="AR35" s="48"/>
      <c r="AV35" s="48"/>
    </row>
    <row r="36" spans="32:44" ht="12.75">
      <c r="AF36" s="49"/>
      <c r="AH36" s="49"/>
      <c r="AJ36" s="49"/>
      <c r="AL36" s="49"/>
      <c r="AN36" s="49"/>
      <c r="AP36" s="49"/>
      <c r="AR36" s="49"/>
    </row>
  </sheetData>
  <sheetProtection/>
  <mergeCells count="1">
    <mergeCell ref="D6:AR6"/>
  </mergeCells>
  <pageMargins left="0.7" right="0.7" top="0.75" bottom="0.75" header="0.3" footer="0.3"/>
  <pageSetup orientation="landscape" paperSize="1" scale="3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C05B4ED-1BB2-41FC-861E-587B772D6E89}">
  <sheetPr codeName="">
    <pageSetUpPr fitToPage="1"/>
  </sheetPr>
  <dimension ref="B6:AV37"/>
  <sheetViews>
    <sheetView showGridLines="0" workbookViewId="0" topLeftCell="A1">
      <pane xSplit="3" ySplit="7" topLeftCell="AM8" activePane="bottomRight" state="frozen"/>
      <selection pane="topLeft" activeCell="A1" sqref="A1"/>
      <selection pane="topRight" activeCell="D1" sqref="D1"/>
      <selection pane="bottomLeft" activeCell="A8" sqref="A8"/>
      <selection pane="bottomRight" activeCell="AV23" sqref="AN23:AV23"/>
    </sheetView>
  </sheetViews>
  <sheetFormatPr defaultColWidth="8.71428571428571" defaultRowHeight="12.75"/>
  <cols>
    <col min="1" max="1" width="3" style="1" customWidth="1"/>
    <col min="2" max="2" width="38.8571428571429"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714285714286" style="1" customWidth="1"/>
    <col min="48" max="48" width="13" style="1" customWidth="1"/>
    <col min="49" max="16384" width="8.71428571428571" style="1"/>
  </cols>
  <sheetData>
    <row r="6" spans="4:44" ht="12.75">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8" ht="38.25">
      <c r="B7" s="2" t="s">
        <v>1</v>
      </c>
      <c r="C7" s="3"/>
      <c r="D7" s="22" t="s">
        <v>93</v>
      </c>
      <c r="E7" s="24"/>
      <c r="F7" s="22" t="s">
        <v>92</v>
      </c>
      <c r="G7" s="24"/>
      <c r="H7" s="22" t="s">
        <v>18</v>
      </c>
      <c r="I7" s="24"/>
      <c r="J7" s="22" t="s">
        <v>19</v>
      </c>
      <c r="L7" s="25" t="s">
        <v>94</v>
      </c>
      <c r="M7" s="5"/>
      <c r="N7" s="25" t="s">
        <v>95</v>
      </c>
      <c r="O7" s="24"/>
      <c r="P7" s="25" t="s">
        <v>2</v>
      </c>
      <c r="Q7" s="24"/>
      <c r="R7" s="25" t="s">
        <v>3</v>
      </c>
      <c r="S7" s="24"/>
      <c r="T7" s="25" t="s">
        <v>96</v>
      </c>
      <c r="U7" s="24"/>
      <c r="V7" s="25" t="s">
        <v>97</v>
      </c>
      <c r="W7" s="24"/>
      <c r="X7" s="25" t="s">
        <v>102</v>
      </c>
      <c r="Z7" s="25" t="s">
        <v>104</v>
      </c>
      <c r="AB7" s="25" t="s">
        <v>109</v>
      </c>
      <c r="AD7" s="25" t="s">
        <v>112</v>
      </c>
      <c r="AF7" s="25" t="s">
        <v>115</v>
      </c>
      <c r="AH7" s="25" t="s">
        <v>116</v>
      </c>
      <c r="AJ7" s="25" t="s">
        <v>122</v>
      </c>
      <c r="AL7" s="25" t="s">
        <v>128</v>
      </c>
      <c r="AN7" s="25" t="s">
        <v>131</v>
      </c>
      <c r="AP7" s="25" t="s">
        <v>135</v>
      </c>
      <c r="AR7" s="25" t="s">
        <v>139</v>
      </c>
      <c r="AT7" s="51" t="s">
        <v>145</v>
      </c>
      <c r="AV7" s="51" t="s">
        <v>148</v>
      </c>
    </row>
    <row r="8" spans="2:48" ht="12.75">
      <c r="B8" s="30" t="s">
        <v>13</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row>
    <row r="9" spans="2:48" ht="12.75">
      <c r="B9" s="30" t="s">
        <v>10</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row>
    <row r="10" spans="2:48" ht="12.75">
      <c r="B10" s="30" t="s">
        <v>150</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row>
    <row r="11" spans="2:48" ht="12.75">
      <c r="B11" s="30" t="s">
        <v>89</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row>
    <row r="12" spans="2:48" ht="12.75">
      <c r="B12" s="31" t="s">
        <v>90</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row>
    <row r="13" spans="2:48" ht="12.75">
      <c r="B13" s="30" t="s">
        <v>105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row>
    <row r="14" spans="2:48" ht="12.75">
      <c r="B14" s="30" t="s">
        <v>106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row>
    <row r="15" spans="2:48" ht="12.75">
      <c r="B15" s="30" t="s">
        <v>87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row>
    <row r="16" spans="2:48" ht="12.75">
      <c r="B16" s="30" t="s">
        <v>123</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row>
    <row r="17" spans="2:48" ht="25.5">
      <c r="B17" s="53" t="s">
        <v>159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row>
    <row r="18" spans="2:48" ht="12.75">
      <c r="B18" s="53" t="s">
        <v>158</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row>
    <row r="19" spans="2:48" ht="12.75">
      <c r="B19" s="30" t="s">
        <v>132</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row>
    <row r="20" spans="2:48" ht="12.75">
      <c r="B20" s="30" t="s">
        <v>107</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row>
    <row r="21" spans="2:48" ht="13.5" thickBot="1">
      <c r="B21" s="31" t="s">
        <v>88</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row>
    <row r="22" ht="13.5" thickTop="1"/>
    <row r="23" spans="40:48" ht="12.75">
      <c r="AN23" s="55"/>
      <c r="AP23" s="55"/>
      <c r="AR23" s="55"/>
      <c r="AT23" s="55"/>
      <c r="AV23" s="55"/>
    </row>
    <row r="25" spans="48:48" ht="12.75">
      <c r="AV25" s="55"/>
    </row>
    <row r="37" spans="22:22" ht="12.75">
      <c r="V37" s="50"/>
    </row>
  </sheetData>
  <sheetProtection/>
  <mergeCells count="1">
    <mergeCell ref="D6:AR6"/>
  </mergeCells>
  <pageMargins left="0.7" right="0.7" top="0.75" bottom="0.75" header="0.3" footer="0.3"/>
  <pageSetup orientation="landscape" paperSize="1" scale="34"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E50169F-363C-4BF6-8825-63A3491ACDEE}">
  <sheetPr codeName="">
    <pageSetUpPr fitToPage="1"/>
  </sheetPr>
  <dimension ref="B6:AY60"/>
  <sheetViews>
    <sheetView showGridLines="0" tabSelected="1" zoomScale="70" zoomScaleNormal="70" workbookViewId="0" topLeftCell="A1">
      <pane xSplit="3" ySplit="7" topLeftCell="AK8" activePane="bottomRight" state="frozen"/>
      <selection pane="topLeft" activeCell="A1" sqref="A1"/>
      <selection pane="topRight" activeCell="D1" sqref="D1"/>
      <selection pane="bottomLeft" activeCell="A8" sqref="A8"/>
      <selection pane="bottomRight" activeCell="BB21" sqref="BB21"/>
    </sheetView>
  </sheetViews>
  <sheetFormatPr defaultColWidth="8.71428571428571" defaultRowHeight="12.75"/>
  <cols>
    <col min="1" max="1" width="3" style="1" customWidth="1"/>
    <col min="2" max="2" width="57.4285714285714"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714285714286" style="1" customWidth="1"/>
    <col min="48" max="48" width="13" style="1" customWidth="1"/>
    <col min="49" max="49" width="8.71428571428571" style="1"/>
    <col min="50" max="50" width="10.5714285714286" style="1" customWidth="1"/>
    <col min="51" max="16384" width="8.71428571428571" style="1"/>
  </cols>
  <sheetData>
    <row r="6" spans="4:44" ht="12.75">
      <c r="D6" s="56" t="s">
        <v>48</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row>
    <row r="7" spans="2:48" ht="25.5">
      <c r="B7" s="2" t="s">
        <v>1</v>
      </c>
      <c r="C7" s="3"/>
      <c r="D7" s="22" t="s">
        <v>93</v>
      </c>
      <c r="E7" s="5"/>
      <c r="F7" s="22" t="s">
        <v>98</v>
      </c>
      <c r="G7" s="5"/>
      <c r="H7" s="22" t="s">
        <v>18</v>
      </c>
      <c r="I7" s="5"/>
      <c r="J7" s="4" t="s">
        <v>19</v>
      </c>
      <c r="L7" s="6" t="s">
        <v>94</v>
      </c>
      <c r="M7" s="5"/>
      <c r="N7" s="6" t="s">
        <v>95</v>
      </c>
      <c r="O7" s="5"/>
      <c r="P7" s="6" t="s">
        <v>2</v>
      </c>
      <c r="Q7" s="5"/>
      <c r="R7" s="6" t="s">
        <v>3</v>
      </c>
      <c r="S7" s="5"/>
      <c r="T7" s="6" t="s">
        <v>96</v>
      </c>
      <c r="U7" s="5"/>
      <c r="V7" s="6" t="s">
        <v>97</v>
      </c>
      <c r="W7" s="5"/>
      <c r="X7" s="6" t="s">
        <v>102</v>
      </c>
      <c r="Z7" s="6" t="s">
        <v>104</v>
      </c>
      <c r="AB7" s="6" t="s">
        <v>109</v>
      </c>
      <c r="AD7" s="6" t="s">
        <v>112</v>
      </c>
      <c r="AF7" s="6" t="s">
        <v>115</v>
      </c>
      <c r="AH7" s="6" t="s">
        <v>116</v>
      </c>
      <c r="AJ7" s="6" t="s">
        <v>122</v>
      </c>
      <c r="AL7" s="6" t="s">
        <v>128</v>
      </c>
      <c r="AN7" s="6" t="s">
        <v>131</v>
      </c>
      <c r="AP7" s="6" t="s">
        <v>135</v>
      </c>
      <c r="AR7" s="6" t="s">
        <v>139</v>
      </c>
      <c r="AT7" s="51" t="s">
        <v>145</v>
      </c>
      <c r="AV7" s="51" t="s">
        <v>151</v>
      </c>
    </row>
    <row r="8" spans="2:2" ht="12.75">
      <c r="B8" s="11" t="s">
        <v>20</v>
      </c>
    </row>
    <row r="9" spans="2:2" ht="12.75">
      <c r="B9" s="12" t="s">
        <v>21</v>
      </c>
    </row>
    <row r="10" spans="2:48" ht="12.75">
      <c r="B10" s="13" t="s">
        <v>22</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row>
    <row r="11" spans="2:48" ht="12.75">
      <c r="B11" s="13" t="s">
        <v>49</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row>
    <row r="12" spans="2:51" ht="12.75">
      <c r="B12" s="13" t="s">
        <v>50</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49"/>
      <c r="AY12" s="55"/>
    </row>
    <row r="13" spans="2:48" ht="12.75">
      <c r="B13" s="13" t="s">
        <v>51</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row>
    <row r="14" spans="2:48" ht="12.75">
      <c r="B14" s="13" t="s">
        <v>23</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row>
    <row r="15" spans="2:48" ht="12.75">
      <c r="B15" s="13" t="s">
        <v>24</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row>
    <row r="16" spans="2:48" ht="12.75">
      <c r="B16" s="14" t="s">
        <v>25</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row>
    <row r="17" spans="2:2" ht="12.75">
      <c r="B17" s="11"/>
    </row>
    <row r="18" spans="2:2 30:48" ht="12.75">
      <c r="B18" s="12" t="s">
        <v>26</v>
      </c>
      <c r="AD18" s="39"/>
      <c r="AL18" s="39"/>
      <c r="AN18" s="39"/>
      <c r="AP18" s="39"/>
      <c r="AR18" s="39"/>
      <c r="AT18" s="39"/>
      <c r="AV18" s="39"/>
    </row>
    <row r="19" spans="2:48" ht="12.75">
      <c r="B19" s="13" t="s">
        <v>52</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row>
    <row r="20" spans="2:48" ht="12.75">
      <c r="B20" s="13" t="s">
        <v>27</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row>
    <row r="21" spans="2:48" ht="12.75">
      <c r="B21" s="13" t="s">
        <v>53</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row>
    <row r="22" spans="2:48" ht="12.75">
      <c r="B22" s="13" t="s">
        <v>152</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row>
    <row r="23" spans="2:48" ht="12.75">
      <c r="B23" s="13" t="s">
        <v>160</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row>
    <row r="24" spans="2:48" ht="12.75">
      <c r="B24" s="13" t="s">
        <v>28</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row>
    <row r="25" spans="2:48" ht="12.75">
      <c r="B25" s="13" t="s">
        <v>54</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row>
    <row r="26" spans="2:48" ht="12.75">
      <c r="B26" s="13" t="s">
        <v>29</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row>
    <row r="27" spans="2:48" ht="12.75">
      <c r="B27" s="13" t="s">
        <v>30</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row>
    <row r="28" spans="2:48" ht="12.75">
      <c r="B28" s="13" t="s">
        <v>31</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row>
    <row r="29" spans="2:48" ht="13.5" thickBot="1">
      <c r="B29" s="14" t="s">
        <v>32</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row>
    <row r="30" spans="2:2" ht="13.5" thickTop="1">
      <c r="B30" s="11"/>
    </row>
    <row r="31" spans="2:2 30:48" ht="38.25">
      <c r="B31" s="15" t="s">
        <v>55</v>
      </c>
      <c r="AD31" s="39"/>
      <c r="AL31" s="39"/>
      <c r="AN31" s="39"/>
      <c r="AP31" s="39"/>
      <c r="AR31" s="39"/>
      <c r="AT31" s="39"/>
      <c r="AV31" s="39"/>
    </row>
    <row r="32" spans="2:48" ht="12.75">
      <c r="B32" s="13" t="s">
        <v>33</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row>
    <row r="33" spans="2:48" ht="12.75">
      <c r="B33" s="13" t="s">
        <v>34</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row>
    <row r="34" spans="2:48" ht="12.75">
      <c r="B34" s="13" t="s">
        <v>146</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row>
    <row r="35" spans="2:48" ht="12.75">
      <c r="B35" s="13" t="s">
        <v>56</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row>
    <row r="36" spans="2:48" ht="12.75">
      <c r="B36" s="13" t="s">
        <v>35</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row>
    <row r="37" spans="2:48" ht="12.75">
      <c r="B37" s="13" t="s">
        <v>36</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row>
    <row r="38" spans="2:48" ht="12.75">
      <c r="B38" s="14" t="s">
        <v>37</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row>
    <row r="39" spans="2:14" ht="12.75">
      <c r="B39" s="11"/>
      <c r="L39" s="19"/>
      <c r="N39" s="19"/>
    </row>
    <row r="40" spans="2:48" ht="12.75">
      <c r="B40" s="11" t="s">
        <v>38</v>
      </c>
      <c r="L40" s="19"/>
      <c r="N40" s="19"/>
      <c r="AD40" s="39"/>
      <c r="AL40" s="39"/>
      <c r="AN40" s="39"/>
      <c r="AP40" s="39"/>
      <c r="AR40" s="39"/>
      <c r="AT40" s="39"/>
      <c r="AV40" s="39"/>
    </row>
    <row r="41" spans="2:48" ht="12.75">
      <c r="B41" s="13" t="s">
        <v>39</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row>
    <row r="42" spans="2:48" ht="12.75">
      <c r="B42" s="13" t="s">
        <v>40</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row>
    <row r="43" spans="2:48" ht="12.75">
      <c r="B43" s="13" t="s">
        <v>28</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row>
    <row r="44" spans="2:48" ht="12.75">
      <c r="B44" s="13" t="s">
        <v>41</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row>
    <row r="45" spans="2:48" ht="12.75">
      <c r="B45" s="14" t="s">
        <v>42</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row>
    <row r="46" spans="2:2 30:48" ht="12.75">
      <c r="B46" s="12"/>
      <c r="AD46" s="39"/>
      <c r="AL46" s="39"/>
      <c r="AN46" s="39"/>
      <c r="AP46" s="39"/>
      <c r="AR46" s="39"/>
      <c r="AT46" s="39"/>
      <c r="AV46" s="39"/>
    </row>
    <row r="47" spans="2:48" ht="12.75">
      <c r="B47" s="18" t="s">
        <v>57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row>
    <row r="48" spans="2:48" ht="12.75">
      <c r="B48" s="18" t="s">
        <v>58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row>
    <row r="49" spans="2:10 30:48" ht="12.75">
      <c r="B49" s="16"/>
      <c r="J49" s="19"/>
      <c r="AD49" s="39"/>
      <c r="AL49" s="39"/>
      <c r="AN49" s="39"/>
      <c r="AP49" s="39"/>
      <c r="AR49" s="39"/>
      <c r="AT49" s="39"/>
      <c r="AV49" s="39"/>
    </row>
    <row r="50" spans="2:10 30:48" ht="12.75">
      <c r="B50" s="12" t="s">
        <v>43</v>
      </c>
      <c r="J50" s="19"/>
      <c r="AD50" s="39"/>
      <c r="AL50" s="39"/>
      <c r="AN50" s="39"/>
      <c r="AP50" s="39"/>
      <c r="AR50" s="39"/>
      <c r="AT50" s="39"/>
      <c r="AV50" s="39"/>
    </row>
    <row r="51" spans="2:48" ht="12.75">
      <c r="B51" s="16" t="s">
        <v>59</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row>
    <row r="52" spans="2:48" ht="12.75">
      <c r="B52" s="16" t="s">
        <v>129</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row>
    <row r="53" spans="2:48" ht="12.75">
      <c r="B53" s="13" t="s">
        <v>44</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row>
    <row r="54" spans="2:48" ht="12.75">
      <c r="B54" s="13" t="s">
        <v>45</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row>
    <row r="55" spans="2:48" ht="12.75">
      <c r="B55" s="13" t="s">
        <v>140</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row>
    <row r="56" spans="2:48" ht="12.75">
      <c r="B56" s="14" t="s">
        <v>46</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row>
    <row r="57" spans="2:10" ht="12.75">
      <c r="B57" s="11"/>
      <c r="J57" s="19"/>
    </row>
    <row r="58" spans="2:48" ht="13.5" thickBot="1">
      <c r="B58" s="17" t="s">
        <v>47</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row>
    <row r="59" ht="13.5" thickTop="1"/>
    <row r="60" spans="4:48" ht="12.75">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row>
  </sheetData>
  <sheetProtection/>
  <mergeCells count="1">
    <mergeCell ref="D6:AR6"/>
  </mergeCells>
  <pageMargins left="0.7" right="0.7" top="0.75" bottom="0.75" header="0.3" footer="0.3"/>
  <pageSetup orientation="landscape" paperSize="1" scale="32"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D3BD372-FD23-403F-AC86-E8519C1DB3E5}">
  <sheetPr codeName="">
    <pageSetUpPr fitToPage="1"/>
  </sheetPr>
  <dimension ref="A5:AV65"/>
  <sheetViews>
    <sheetView showGridLines="0" zoomScale="70" zoomScaleNormal="70" workbookViewId="0" topLeftCell="A1">
      <pane xSplit="2" topLeftCell="AU1" activePane="topRight" state="frozen"/>
      <selection pane="topLeft" activeCell="A1" sqref="A1"/>
      <selection pane="topRight" activeCell="AV19" sqref="AV19"/>
    </sheetView>
  </sheetViews>
  <sheetFormatPr defaultColWidth="8.71428571428571" defaultRowHeight="12.75"/>
  <cols>
    <col min="1" max="1" width="3" style="1" customWidth="1"/>
    <col min="2" max="2" width="64"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714285714286" style="1" customWidth="1"/>
    <col min="48" max="48" width="15" style="1" customWidth="1"/>
    <col min="49" max="16384" width="8.71428571428571" style="1"/>
  </cols>
  <sheetData>
    <row r="5" spans="4:48" ht="43.5" customHeight="1">
      <c r="D5" s="24" t="s">
        <v>73</v>
      </c>
      <c r="F5" s="24" t="s">
        <v>74</v>
      </c>
      <c r="H5" s="24" t="s">
        <v>75</v>
      </c>
      <c r="J5" s="24" t="s">
        <v>100</v>
      </c>
      <c r="L5" s="24" t="s">
        <v>73</v>
      </c>
      <c r="N5" s="24" t="s">
        <v>74</v>
      </c>
      <c r="P5" s="24" t="s">
        <v>75</v>
      </c>
      <c r="R5" s="24" t="s">
        <v>100</v>
      </c>
      <c r="T5" s="24" t="s">
        <v>73</v>
      </c>
      <c r="V5" s="24" t="s">
        <v>74</v>
      </c>
      <c r="X5" s="24" t="s">
        <v>75</v>
      </c>
      <c r="Z5" s="24" t="s">
        <v>100</v>
      </c>
      <c r="AB5" s="24" t="s">
        <v>73</v>
      </c>
      <c r="AD5" s="24" t="s">
        <v>74</v>
      </c>
      <c r="AF5" s="24" t="s">
        <v>75</v>
      </c>
      <c r="AH5" s="24" t="s">
        <v>117</v>
      </c>
      <c r="AJ5" s="24" t="s">
        <v>73</v>
      </c>
      <c r="AL5" s="24" t="s">
        <v>74</v>
      </c>
      <c r="AN5" s="24" t="s">
        <v>75</v>
      </c>
      <c r="AP5" s="24" t="s">
        <v>117</v>
      </c>
      <c r="AR5" s="24" t="s">
        <v>73</v>
      </c>
      <c r="AT5" s="24" t="s">
        <v>74</v>
      </c>
      <c r="AV5" s="24" t="s">
        <v>75</v>
      </c>
    </row>
    <row r="6" spans="2:48" ht="25.5" customHeight="1">
      <c r="B6" s="2" t="s">
        <v>1</v>
      </c>
      <c r="C6" s="3"/>
      <c r="D6" s="22" t="s">
        <v>93</v>
      </c>
      <c r="E6" s="5"/>
      <c r="F6" s="22" t="s">
        <v>98</v>
      </c>
      <c r="G6" s="5"/>
      <c r="H6" s="22" t="s">
        <v>18</v>
      </c>
      <c r="I6" s="5"/>
      <c r="J6" s="22" t="s">
        <v>19</v>
      </c>
      <c r="L6" s="25" t="s">
        <v>94</v>
      </c>
      <c r="M6" s="5"/>
      <c r="N6" s="25" t="s">
        <v>95</v>
      </c>
      <c r="O6" s="5"/>
      <c r="P6" s="25" t="s">
        <v>99</v>
      </c>
      <c r="Q6" s="5"/>
      <c r="R6" s="25" t="s">
        <v>3</v>
      </c>
      <c r="S6" s="5"/>
      <c r="T6" s="25" t="s">
        <v>96</v>
      </c>
      <c r="U6" s="5"/>
      <c r="V6" s="25" t="s">
        <v>97</v>
      </c>
      <c r="W6" s="5"/>
      <c r="X6" s="25" t="s">
        <v>102</v>
      </c>
      <c r="Z6" s="41" t="s">
        <v>108</v>
      </c>
      <c r="AB6" s="25" t="s">
        <v>109</v>
      </c>
      <c r="AD6" s="25" t="s">
        <v>112</v>
      </c>
      <c r="AF6" s="25" t="s">
        <v>115</v>
      </c>
      <c r="AH6" s="25" t="s">
        <v>116</v>
      </c>
      <c r="AJ6" s="25" t="s">
        <v>122</v>
      </c>
      <c r="AK6" s="5"/>
      <c r="AL6" s="25" t="s">
        <v>128</v>
      </c>
      <c r="AN6" s="25" t="s">
        <v>131</v>
      </c>
      <c r="AP6" s="25" t="s">
        <v>135</v>
      </c>
      <c r="AR6" s="25" t="s">
        <v>139</v>
      </c>
      <c r="AT6" s="25" t="s">
        <v>147</v>
      </c>
      <c r="AV6" s="25" t="s">
        <v>153</v>
      </c>
    </row>
    <row r="7" spans="1:3" s="19" customFormat="1" ht="12.75">
      <c r="A7" s="1"/>
      <c r="B7" s="23" t="s">
        <v>60</v>
      </c>
      <c r="C7" s="1"/>
    </row>
    <row r="8" spans="1:48" s="19" customFormat="1" ht="12.75">
      <c r="A8" s="1"/>
      <c r="B8" s="1" t="s">
        <v>13</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row>
    <row r="9" spans="1:34" s="19" customFormat="1" ht="12.75">
      <c r="A9" s="1"/>
      <c r="B9" s="3" t="s">
        <v>114</v>
      </c>
      <c r="C9" s="1"/>
      <c r="AD9" s="44"/>
      <c r="AF9" s="44"/>
      <c r="AH9" s="44" t="s">
        <v>113</v>
      </c>
    </row>
    <row r="10" spans="1:48" s="19" customFormat="1" ht="12.75">
      <c r="A10" s="1"/>
      <c r="B10" s="1" t="s">
        <v>10</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row>
    <row r="11" spans="1:48" s="19" customFormat="1" ht="12.75">
      <c r="A11" s="1"/>
      <c r="B11" s="1" t="s">
        <v>28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row>
    <row r="12" spans="1:48" s="19" customFormat="1" ht="12.75">
      <c r="A12" s="1"/>
      <c r="B12" s="1" t="s">
        <v>76</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row>
    <row r="13" spans="1:48" s="19" customFormat="1" ht="12.75">
      <c r="A13" s="1"/>
      <c r="B13" s="1" t="s">
        <v>63</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row>
    <row r="14" spans="1:48" s="19" customFormat="1" ht="12.75">
      <c r="A14" s="1"/>
      <c r="B14" s="52" t="s">
        <v>159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row>
    <row r="15" spans="1:48" s="19" customFormat="1" ht="12.75">
      <c r="A15" s="1"/>
      <c r="B15" s="52" t="s">
        <v>161</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row>
    <row r="16" spans="1:48" s="19" customFormat="1" ht="12.75">
      <c r="A16" s="1"/>
      <c r="B16" s="1" t="s">
        <v>77</v>
      </c>
      <c r="C16" s="1"/>
      <c r="D16" s="19">
        <v>0</v>
      </c>
      <c r="F16" s="19">
        <v>0</v>
      </c>
      <c r="H16" s="19">
        <v>0</v>
      </c>
      <c r="J16" s="19">
        <v>0</v>
      </c>
      <c r="L16" s="19">
        <v>0</v>
      </c>
      <c r="N16" s="19">
        <v>0</v>
      </c>
      <c r="P16" s="19">
        <v>0</v>
      </c>
      <c r="R16" s="19">
        <v>0</v>
      </c>
      <c r="T16" s="19">
        <v>0</v>
      </c>
      <c r="V16" s="19">
        <v>5087</v>
      </c>
      <c r="X16" s="19">
        <v>5087</v>
      </c>
      <c r="Z16" s="19">
        <v>5087</v>
      </c>
      <c r="AB16" s="44">
        <v>0</v>
      </c>
      <c r="AD16" s="44">
        <v>0</v>
      </c>
      <c r="AF16" s="44">
        <v>0</v>
      </c>
      <c r="AH16" s="44">
        <v>0</v>
      </c>
      <c r="AJ16" s="44">
        <v>0</v>
      </c>
      <c r="AL16" s="19">
        <v>0</v>
      </c>
      <c r="AN16" s="19">
        <v>0</v>
      </c>
      <c r="AP16" s="19">
        <v>0</v>
      </c>
      <c r="AR16" s="19">
        <v>0</v>
      </c>
      <c r="AT16" s="19">
        <v>0</v>
      </c>
      <c r="AV16" s="19">
        <v>0</v>
      </c>
    </row>
    <row r="17" spans="1:48" s="19" customFormat="1" ht="12.75">
      <c r="A17" s="1"/>
      <c r="B17" s="1" t="s">
        <v>163</v>
      </c>
      <c r="C17" s="1"/>
      <c r="D17" s="19">
        <v>128</v>
      </c>
      <c r="F17" s="19">
        <v>141</v>
      </c>
      <c r="H17" s="19">
        <v>34</v>
      </c>
      <c r="J17" s="19">
        <v>-521</v>
      </c>
      <c r="L17" s="19">
        <v>-1440</v>
      </c>
      <c r="N17" s="19">
        <v>-97</v>
      </c>
      <c r="P17" s="19">
        <v>-322</v>
      </c>
      <c r="R17" s="19">
        <v>-576</v>
      </c>
      <c r="T17" s="19">
        <v>856</v>
      </c>
      <c r="V17" s="19">
        <v>861</v>
      </c>
      <c r="X17" s="19">
        <v>1290</v>
      </c>
      <c r="Z17" s="19">
        <v>1103</v>
      </c>
      <c r="AB17" s="44">
        <v>77</v>
      </c>
      <c r="AD17" s="44">
        <v>2491</v>
      </c>
      <c r="AF17" s="44">
        <v>3015</v>
      </c>
      <c r="AH17" s="44">
        <v>2752</v>
      </c>
      <c r="AJ17" s="44">
        <v>-416</v>
      </c>
      <c r="AL17" s="19">
        <v>-606</v>
      </c>
      <c r="AN17" s="19">
        <v>761</v>
      </c>
      <c r="AP17" s="19">
        <v>-4359</v>
      </c>
      <c r="AR17" s="19">
        <v>1541</v>
      </c>
      <c r="AT17" s="19">
        <v>2311</v>
      </c>
      <c r="AV17" s="19">
        <v>-109</v>
      </c>
    </row>
    <row r="18" spans="1:34" s="19" customFormat="1" ht="12.75">
      <c r="A18" s="1"/>
      <c r="B18" s="3" t="s">
        <v>83</v>
      </c>
      <c r="C18" s="1"/>
      <c r="AD18" s="44"/>
      <c r="AF18" s="44"/>
      <c r="AH18" s="44"/>
    </row>
    <row r="19" spans="1:48" s="19" customFormat="1" ht="12.75">
      <c r="A19" s="1"/>
      <c r="B19" s="1" t="s">
        <v>24</v>
      </c>
      <c r="C19" s="1"/>
      <c r="D19" s="19">
        <v>-4114</v>
      </c>
      <c r="F19" s="19">
        <v>-7280</v>
      </c>
      <c r="H19" s="19">
        <v>-7384</v>
      </c>
      <c r="J19" s="19">
        <v>-1278</v>
      </c>
      <c r="L19" s="19">
        <v>1133</v>
      </c>
      <c r="N19" s="19">
        <v>2638</v>
      </c>
      <c r="P19" s="19">
        <v>3840</v>
      </c>
      <c r="R19" s="19">
        <v>3627</v>
      </c>
      <c r="T19" s="19">
        <v>-8215</v>
      </c>
      <c r="V19" s="19">
        <v>-8311</v>
      </c>
      <c r="X19" s="19">
        <v>-17386</v>
      </c>
      <c r="Z19" s="19">
        <v>-14694</v>
      </c>
      <c r="AB19" s="44">
        <v>-4622</v>
      </c>
      <c r="AD19" s="44">
        <v>-6650</v>
      </c>
      <c r="AF19" s="44">
        <v>-10825</v>
      </c>
      <c r="AH19" s="44">
        <v>-11421</v>
      </c>
      <c r="AJ19" s="44">
        <v>-8159</v>
      </c>
      <c r="AL19" s="19">
        <v>-1621</v>
      </c>
      <c r="AN19" s="19">
        <v>-5891</v>
      </c>
      <c r="AP19" s="19">
        <v>-4310</v>
      </c>
      <c r="AR19" s="19">
        <v>-11</v>
      </c>
      <c r="AT19" s="19">
        <v>-12728</v>
      </c>
      <c r="AV19" s="19">
        <v>-36277</v>
      </c>
    </row>
    <row r="20" spans="1:48" s="19" customFormat="1" ht="12.75">
      <c r="A20" s="1"/>
      <c r="B20" s="1" t="s">
        <v>33</v>
      </c>
      <c r="C20" s="1"/>
      <c r="D20" s="19">
        <v>3557</v>
      </c>
      <c r="F20" s="19">
        <v>4330</v>
      </c>
      <c r="H20" s="19">
        <v>3640</v>
      </c>
      <c r="J20" s="19">
        <v>6817</v>
      </c>
      <c r="L20" s="19">
        <v>-3259</v>
      </c>
      <c r="N20" s="19">
        <v>-5583</v>
      </c>
      <c r="P20" s="19">
        <v>-2541</v>
      </c>
      <c r="R20" s="19">
        <v>2865</v>
      </c>
      <c r="T20" s="19">
        <v>-4099</v>
      </c>
      <c r="V20" s="19">
        <v>-468</v>
      </c>
      <c r="X20" s="19">
        <v>106</v>
      </c>
      <c r="Z20" s="19">
        <v>469</v>
      </c>
      <c r="AB20" s="44">
        <v>176</v>
      </c>
      <c r="AD20" s="44">
        <v>9538</v>
      </c>
      <c r="AF20" s="44">
        <v>8753</v>
      </c>
      <c r="AH20" s="44">
        <v>24284</v>
      </c>
      <c r="AJ20" s="44">
        <v>-10090</v>
      </c>
      <c r="AL20" s="19">
        <v>-13157</v>
      </c>
      <c r="AN20" s="19">
        <v>-6948</v>
      </c>
      <c r="AP20" s="19">
        <v>-8326</v>
      </c>
      <c r="AR20" s="19">
        <v>1465</v>
      </c>
      <c r="AT20" s="19">
        <v>4606</v>
      </c>
      <c r="AV20" s="19">
        <v>8904</v>
      </c>
    </row>
    <row r="21" spans="1:48" s="19" customFormat="1" ht="12.75">
      <c r="A21" s="1"/>
      <c r="B21" s="1" t="s">
        <v>61</v>
      </c>
      <c r="C21" s="1"/>
      <c r="D21" s="19">
        <v>-748</v>
      </c>
      <c r="F21" s="19">
        <v>-1594</v>
      </c>
      <c r="H21" s="19">
        <v>-2084</v>
      </c>
      <c r="J21" s="19">
        <v>-1873</v>
      </c>
      <c r="L21" s="19">
        <v>120</v>
      </c>
      <c r="N21" s="19">
        <v>-6</v>
      </c>
      <c r="P21" s="19">
        <v>245</v>
      </c>
      <c r="R21" s="19">
        <v>417</v>
      </c>
      <c r="T21" s="19">
        <v>-165</v>
      </c>
      <c r="V21" s="19">
        <v>1862</v>
      </c>
      <c r="X21" s="19">
        <v>524</v>
      </c>
      <c r="Z21" s="19">
        <v>-432</v>
      </c>
      <c r="AB21" s="44">
        <v>-160</v>
      </c>
      <c r="AD21" s="44">
        <v>24</v>
      </c>
      <c r="AF21" s="44">
        <v>-30</v>
      </c>
      <c r="AH21" s="44">
        <v>224</v>
      </c>
      <c r="AJ21" s="44">
        <v>323</v>
      </c>
      <c r="AL21" s="19">
        <v>407</v>
      </c>
      <c r="AN21" s="19">
        <v>1206</v>
      </c>
      <c r="AP21" s="19">
        <v>1348</v>
      </c>
      <c r="AR21" s="19">
        <v>-28</v>
      </c>
      <c r="AT21" s="19">
        <v>273</v>
      </c>
      <c r="AV21" s="19">
        <v>808</v>
      </c>
    </row>
    <row r="22" spans="1:48" s="19" customFormat="1" ht="12.75">
      <c r="A22" s="1"/>
      <c r="B22" s="1" t="s">
        <v>62</v>
      </c>
      <c r="C22" s="1"/>
      <c r="D22" s="19">
        <v>1242</v>
      </c>
      <c r="F22" s="19">
        <v>-7676</v>
      </c>
      <c r="H22" s="19">
        <v>-730</v>
      </c>
      <c r="J22" s="19">
        <v>1197</v>
      </c>
      <c r="L22" s="19">
        <v>2438</v>
      </c>
      <c r="N22" s="19">
        <v>3167</v>
      </c>
      <c r="P22" s="19">
        <v>-1645</v>
      </c>
      <c r="R22" s="19">
        <v>-3869</v>
      </c>
      <c r="T22" s="19">
        <v>13110</v>
      </c>
      <c r="V22" s="19">
        <v>5560</v>
      </c>
      <c r="X22" s="19">
        <v>5247</v>
      </c>
      <c r="Z22" s="19">
        <v>3933</v>
      </c>
      <c r="AB22" s="44">
        <v>-481</v>
      </c>
      <c r="AD22" s="44">
        <v>-490</v>
      </c>
      <c r="AF22" s="44">
        <v>-7024</v>
      </c>
      <c r="AH22" s="44">
        <v>964</v>
      </c>
      <c r="AJ22" s="44">
        <v>2047</v>
      </c>
      <c r="AL22" s="19">
        <v>1618</v>
      </c>
      <c r="AN22" s="19">
        <v>6908</v>
      </c>
      <c r="AP22" s="19">
        <v>4898</v>
      </c>
      <c r="AR22" s="19">
        <v>756</v>
      </c>
      <c r="AT22" s="19">
        <v>1413</v>
      </c>
      <c r="AV22" s="19">
        <v>-1255</v>
      </c>
    </row>
    <row r="23" spans="1:48" s="19" customFormat="1" ht="12.75">
      <c r="A23" s="1"/>
      <c r="B23" s="1" t="s">
        <v>124</v>
      </c>
      <c r="C23" s="1"/>
      <c r="D23" s="19">
        <v>-17418</v>
      </c>
      <c r="F23" s="19">
        <v>-44890</v>
      </c>
      <c r="H23" s="19">
        <v>-85154</v>
      </c>
      <c r="J23" s="19">
        <v>-171105</v>
      </c>
      <c r="L23" s="19">
        <v>-48227</v>
      </c>
      <c r="N23" s="19">
        <v>-97660</v>
      </c>
      <c r="P23" s="19">
        <v>-166493</v>
      </c>
      <c r="R23" s="19">
        <v>-266149</v>
      </c>
      <c r="T23" s="19">
        <v>-104357</v>
      </c>
      <c r="V23" s="19">
        <v>-189927</v>
      </c>
      <c r="X23" s="19">
        <v>-252505</v>
      </c>
      <c r="Z23" s="19">
        <v>-330510</v>
      </c>
      <c r="AB23" s="44">
        <v>-67706</v>
      </c>
      <c r="AD23" s="44">
        <v>-109422</v>
      </c>
      <c r="AF23" s="44">
        <v>-145424</v>
      </c>
      <c r="AH23" s="44">
        <v>-223819</v>
      </c>
      <c r="AJ23" s="44">
        <v>-71184</v>
      </c>
      <c r="AL23" s="19">
        <v>-138900</v>
      </c>
      <c r="AN23" s="19">
        <v>-207075</v>
      </c>
      <c r="AP23" s="19">
        <v>-299139</v>
      </c>
      <c r="AR23" s="19">
        <v>-80173</v>
      </c>
      <c r="AT23" s="19">
        <v>-154357</v>
      </c>
      <c r="AV23" s="19">
        <v>-260435</v>
      </c>
    </row>
    <row r="24" spans="1:48" s="19" customFormat="1" ht="12.75">
      <c r="A24" s="1"/>
      <c r="B24" s="1" t="s">
        <v>125</v>
      </c>
      <c r="C24" s="1"/>
      <c r="D24" s="19">
        <v>23758</v>
      </c>
      <c r="F24" s="19">
        <v>42321</v>
      </c>
      <c r="H24" s="19">
        <v>73010</v>
      </c>
      <c r="J24" s="19">
        <v>128125</v>
      </c>
      <c r="L24" s="19">
        <v>75553</v>
      </c>
      <c r="N24" s="19">
        <v>122257</v>
      </c>
      <c r="P24" s="19">
        <v>179159</v>
      </c>
      <c r="R24" s="19">
        <v>259790</v>
      </c>
      <c r="T24" s="19">
        <v>98420</v>
      </c>
      <c r="V24" s="19">
        <v>206796</v>
      </c>
      <c r="X24" s="19">
        <v>271302</v>
      </c>
      <c r="Z24" s="19">
        <v>342930</v>
      </c>
      <c r="AB24" s="44">
        <v>76356</v>
      </c>
      <c r="AD24" s="44">
        <v>121990</v>
      </c>
      <c r="AF24" s="44">
        <v>163266</v>
      </c>
      <c r="AH24" s="44">
        <v>237834</v>
      </c>
      <c r="AJ24" s="44">
        <v>66266</v>
      </c>
      <c r="AL24" s="19">
        <v>135835</v>
      </c>
      <c r="AN24" s="19">
        <v>195074</v>
      </c>
      <c r="AP24" s="19">
        <v>290801</v>
      </c>
      <c r="AR24" s="19">
        <v>73533</v>
      </c>
      <c r="AT24" s="19">
        <v>150372</v>
      </c>
      <c r="AV24" s="19">
        <v>248980</v>
      </c>
    </row>
    <row r="25" spans="1:48" s="19" customFormat="1" ht="12.75">
      <c r="A25" s="1"/>
      <c r="B25" s="1" t="s">
        <v>36</v>
      </c>
      <c r="C25" s="1"/>
      <c r="D25" s="19">
        <v>-5584</v>
      </c>
      <c r="F25" s="19">
        <v>600</v>
      </c>
      <c r="H25" s="19">
        <v>5906</v>
      </c>
      <c r="J25" s="19">
        <v>12030</v>
      </c>
      <c r="L25" s="19">
        <v>-17735</v>
      </c>
      <c r="N25" s="19">
        <v>-12547</v>
      </c>
      <c r="P25" s="19">
        <v>-1785</v>
      </c>
      <c r="R25" s="19">
        <v>15416</v>
      </c>
      <c r="T25" s="19">
        <v>-13320</v>
      </c>
      <c r="V25" s="19">
        <v>1407</v>
      </c>
      <c r="X25" s="19">
        <v>-3542</v>
      </c>
      <c r="Z25" s="19">
        <v>691</v>
      </c>
      <c r="AB25" s="44">
        <v>-10794</v>
      </c>
      <c r="AD25" s="44">
        <v>-6318</v>
      </c>
      <c r="AF25" s="44">
        <v>7047</v>
      </c>
      <c r="AH25" s="44">
        <v>16608</v>
      </c>
      <c r="AJ25" s="44">
        <v>-10414</v>
      </c>
      <c r="AL25" s="19">
        <v>-5259</v>
      </c>
      <c r="AN25" s="19">
        <v>-880</v>
      </c>
      <c r="AP25" s="19">
        <v>13619</v>
      </c>
      <c r="AR25" s="19">
        <v>-12528</v>
      </c>
      <c r="AT25" s="19">
        <v>-17664</v>
      </c>
      <c r="AV25" s="19">
        <v>-6619</v>
      </c>
    </row>
    <row r="26" spans="1:48" s="19" customFormat="1" ht="12.75">
      <c r="A26" s="1"/>
      <c r="B26" s="1" t="s">
        <v>41</v>
      </c>
      <c r="C26" s="1"/>
      <c r="D26" s="19">
        <v>250</v>
      </c>
      <c r="F26" s="19">
        <v>500</v>
      </c>
      <c r="H26" s="19">
        <v>1032</v>
      </c>
      <c r="J26" s="19">
        <v>1750</v>
      </c>
      <c r="L26" s="19">
        <v>346</v>
      </c>
      <c r="N26" s="19">
        <v>310</v>
      </c>
      <c r="P26" s="19">
        <v>1077</v>
      </c>
      <c r="R26" s="19">
        <v>-2572</v>
      </c>
      <c r="T26" s="19">
        <v>-1507</v>
      </c>
      <c r="V26" s="19">
        <v>-3582</v>
      </c>
      <c r="X26" s="19">
        <v>-4354</v>
      </c>
      <c r="Z26" s="19">
        <v>-4775</v>
      </c>
      <c r="AB26" s="44">
        <v>-1050</v>
      </c>
      <c r="AD26" s="44">
        <v>-3695</v>
      </c>
      <c r="AF26" s="44">
        <v>-7250</v>
      </c>
      <c r="AH26" s="44">
        <v>-3480</v>
      </c>
      <c r="AJ26" s="44">
        <v>-635</v>
      </c>
      <c r="AL26" s="19">
        <v>-1066</v>
      </c>
      <c r="AN26" s="19">
        <v>-1429</v>
      </c>
      <c r="AP26" s="19">
        <v>232</v>
      </c>
      <c r="AR26" s="19">
        <v>2669</v>
      </c>
      <c r="AT26" s="19">
        <v>1168</v>
      </c>
      <c r="AV26" s="19">
        <v>-3667</v>
      </c>
    </row>
    <row r="27" spans="1:48" s="19" customFormat="1" ht="12.75">
      <c r="A27" s="1"/>
      <c r="B27" s="1" t="s">
        <v>78</v>
      </c>
      <c r="C27" s="1"/>
      <c r="D27" s="19">
        <v>0</v>
      </c>
      <c r="F27" s="19">
        <v>0</v>
      </c>
      <c r="H27" s="19">
        <v>0</v>
      </c>
      <c r="J27" s="19">
        <v>0</v>
      </c>
      <c r="L27" s="19">
        <v>0</v>
      </c>
      <c r="N27" s="19">
        <v>0</v>
      </c>
      <c r="P27" s="19">
        <v>0</v>
      </c>
      <c r="R27" s="19">
        <v>0</v>
      </c>
      <c r="T27" s="19">
        <v>2352</v>
      </c>
      <c r="V27" s="19">
        <v>4676</v>
      </c>
      <c r="X27" s="19">
        <v>7006</v>
      </c>
      <c r="Z27" s="19">
        <v>9525</v>
      </c>
      <c r="AB27" s="44">
        <v>2381</v>
      </c>
      <c r="AD27" s="44">
        <v>5134</v>
      </c>
      <c r="AF27" s="44">
        <v>7862</v>
      </c>
      <c r="AH27" s="44">
        <v>10686</v>
      </c>
      <c r="AJ27" s="44">
        <v>2335</v>
      </c>
      <c r="AL27" s="19">
        <v>5053</v>
      </c>
      <c r="AN27" s="19">
        <v>7262</v>
      </c>
      <c r="AP27" s="19">
        <v>10248</v>
      </c>
      <c r="AR27" s="19">
        <v>2287</v>
      </c>
      <c r="AT27" s="19">
        <v>4370</v>
      </c>
      <c r="AV27" s="19">
        <v>9802</v>
      </c>
    </row>
    <row r="28" spans="1:48" s="19" customFormat="1" ht="12.75">
      <c r="A28" s="1"/>
      <c r="B28" s="1" t="s">
        <v>141</v>
      </c>
      <c r="C28" s="1"/>
      <c r="D28" s="19">
        <v>0</v>
      </c>
      <c r="F28" s="19">
        <v>0</v>
      </c>
      <c r="H28" s="19">
        <v>0</v>
      </c>
      <c r="J28" s="19">
        <v>0</v>
      </c>
      <c r="L28" s="19">
        <v>0</v>
      </c>
      <c r="N28" s="19">
        <v>0</v>
      </c>
      <c r="P28" s="19">
        <v>0</v>
      </c>
      <c r="R28" s="19">
        <v>0</v>
      </c>
      <c r="T28" s="19">
        <v>0</v>
      </c>
      <c r="V28" s="19">
        <v>0</v>
      </c>
      <c r="X28" s="19">
        <v>0</v>
      </c>
      <c r="Z28" s="19">
        <v>0</v>
      </c>
      <c r="AB28" s="44">
        <v>0</v>
      </c>
      <c r="AD28" s="44">
        <v>0</v>
      </c>
      <c r="AF28" s="44">
        <v>0</v>
      </c>
      <c r="AH28" s="44">
        <v>0</v>
      </c>
      <c r="AJ28" s="44">
        <v>0</v>
      </c>
      <c r="AL28" s="19">
        <v>0</v>
      </c>
      <c r="AN28" s="19">
        <v>0</v>
      </c>
      <c r="AP28" s="19">
        <v>0</v>
      </c>
      <c r="AR28" s="19">
        <v>-474</v>
      </c>
      <c r="AT28" s="19">
        <v>-3275</v>
      </c>
      <c r="AV28" s="19">
        <v>-6401</v>
      </c>
    </row>
    <row r="29" spans="1:48" s="19" customFormat="1" ht="12.75">
      <c r="A29" s="1"/>
      <c r="B29" s="1" t="s">
        <v>31</v>
      </c>
      <c r="C29" s="1"/>
      <c r="D29" s="19">
        <v>-2</v>
      </c>
      <c r="F29" s="19">
        <v>-5</v>
      </c>
      <c r="H29" s="19">
        <v>-7</v>
      </c>
      <c r="J29" s="19">
        <v>-8092</v>
      </c>
      <c r="L29" s="19">
        <v>-654</v>
      </c>
      <c r="N29" s="20">
        <v>-2193</v>
      </c>
      <c r="P29" s="19">
        <v>-1847</v>
      </c>
      <c r="R29" s="19">
        <v>-3268</v>
      </c>
      <c r="T29" s="20">
        <v>-6140</v>
      </c>
      <c r="V29" s="20">
        <v>-3768</v>
      </c>
      <c r="X29" s="20">
        <v>-567</v>
      </c>
      <c r="Z29" s="19">
        <v>-1331</v>
      </c>
      <c r="AB29" s="44">
        <v>108</v>
      </c>
      <c r="AD29" s="44">
        <v>-288</v>
      </c>
      <c r="AF29" s="44">
        <v>221</v>
      </c>
      <c r="AH29" s="44">
        <v>1521</v>
      </c>
      <c r="AJ29" s="44">
        <v>867</v>
      </c>
      <c r="AL29" s="20">
        <v>2247</v>
      </c>
      <c r="AN29" s="20">
        <v>-3906</v>
      </c>
      <c r="AP29" s="20">
        <v>-3956</v>
      </c>
      <c r="AR29" s="20">
        <v>172</v>
      </c>
      <c r="AT29" s="19">
        <v>571</v>
      </c>
      <c r="AV29" s="19">
        <v>-374</v>
      </c>
    </row>
    <row r="30" spans="1:48" s="19" customFormat="1" ht="12.75">
      <c r="A30" s="1"/>
      <c r="B30" s="1" t="s">
        <v>79</v>
      </c>
      <c r="C30" s="1"/>
      <c r="D30" s="26">
        <f>SUM(D8:D29)</f>
        <v>9960</v>
      </c>
      <c r="F30" s="26">
        <f>SUM(F8:F29)</f>
        <v>1693</v>
      </c>
      <c r="H30" s="26">
        <f>SUM(H8:H29)</f>
        <v>4960</v>
      </c>
      <c r="J30" s="26">
        <f>SUM(J8:J29)</f>
        <v>-14312</v>
      </c>
      <c r="L30" s="26">
        <f>SUM(L8:L29)</f>
        <v>8915</v>
      </c>
      <c r="N30" s="26">
        <f>SUM(N8:N29)</f>
        <v>11285</v>
      </c>
      <c r="P30" s="26">
        <f>SUM(P8:P29)</f>
        <v>18873</v>
      </c>
      <c r="R30" s="26">
        <f>SUM(R8:R29)</f>
        <v>9526</v>
      </c>
      <c r="T30" s="26">
        <f>SUM(T8:T29)</f>
        <v>-16468</v>
      </c>
      <c r="V30" s="26">
        <v>16696</v>
      </c>
      <c r="X30" s="26">
        <v>10788</v>
      </c>
      <c r="Z30" s="26">
        <f>SUM(Z8:Z29)</f>
        <v>20015</v>
      </c>
      <c r="AB30" s="26">
        <f>SUM(AB8:AB29)</f>
        <v>2372.2498986115606</v>
      </c>
      <c r="AD30" s="45">
        <v>28874</v>
      </c>
      <c r="AF30" s="45">
        <v>44326</v>
      </c>
      <c r="AH30" s="45">
        <f>SUM(AH8:AH29)</f>
        <v>83960</v>
      </c>
      <c r="AJ30" s="26">
        <f>SUM(AJ8:AJ29)</f>
        <v>3902</v>
      </c>
      <c r="AL30" s="26">
        <f>SUM(AL8:AL29)</f>
        <v>59919</v>
      </c>
      <c r="AN30" s="26">
        <f>SUM(AN8:AN29)</f>
        <v>101328</v>
      </c>
      <c r="AP30" s="26">
        <f>SUM(AP8:AP29)</f>
        <v>159489</v>
      </c>
      <c r="AR30" s="26">
        <f>SUM(AR8:AR29)</f>
        <v>39510</v>
      </c>
      <c r="AT30" s="26">
        <f>SUM(AT8:AT29)</f>
        <v>80914</v>
      </c>
      <c r="AU30" s="38"/>
      <c r="AV30" s="26">
        <f>SUM(AV8:AV29)</f>
        <v>131039</v>
      </c>
    </row>
    <row r="31" spans="1:3" s="19" customFormat="1" ht="12.75">
      <c r="A31" s="1"/>
      <c r="B31" s="1"/>
      <c r="C31" s="1"/>
    </row>
    <row r="32" spans="1:30" s="19" customFormat="1" ht="12.75">
      <c r="A32" s="1"/>
      <c r="B32" s="23" t="s">
        <v>64</v>
      </c>
      <c r="C32" s="1"/>
      <c r="AD32" s="44" t="s">
        <v>113</v>
      </c>
    </row>
    <row r="33" spans="1:48" s="19" customFormat="1" ht="12.75">
      <c r="A33" s="1"/>
      <c r="B33" s="1" t="s">
        <v>65</v>
      </c>
      <c r="C33" s="1"/>
      <c r="D33" s="19">
        <v>-2092</v>
      </c>
      <c r="F33" s="19">
        <v>-4616</v>
      </c>
      <c r="H33" s="19">
        <v>-7074</v>
      </c>
      <c r="J33" s="19">
        <v>-9149</v>
      </c>
      <c r="L33" s="19">
        <v>-1574</v>
      </c>
      <c r="N33" s="19">
        <v>-3240</v>
      </c>
      <c r="P33" s="19">
        <v>-3937</v>
      </c>
      <c r="R33" s="19">
        <v>-4992</v>
      </c>
      <c r="T33" s="19">
        <v>-797</v>
      </c>
      <c r="V33" s="19">
        <v>-2044</v>
      </c>
      <c r="X33" s="19">
        <v>-3820</v>
      </c>
      <c r="Z33" s="19">
        <v>-6891</v>
      </c>
      <c r="AB33" s="44">
        <v>-2690</v>
      </c>
      <c r="AD33" s="44">
        <v>-5093</v>
      </c>
      <c r="AF33" s="44">
        <v>-7132</v>
      </c>
      <c r="AH33" s="44">
        <v>-10504</v>
      </c>
      <c r="AJ33" s="44">
        <v>-1764</v>
      </c>
      <c r="AL33" s="19">
        <v>-2422</v>
      </c>
      <c r="AN33" s="19">
        <v>-4336</v>
      </c>
      <c r="AP33" s="19">
        <v>-8459</v>
      </c>
      <c r="AR33" s="19">
        <v>-1616</v>
      </c>
      <c r="AT33" s="19">
        <v>-2802</v>
      </c>
      <c r="AV33" s="19">
        <v>-4449</v>
      </c>
    </row>
    <row r="34" spans="1:48" s="19" customFormat="1" ht="12.75">
      <c r="A34" s="1"/>
      <c r="B34" s="1" t="s">
        <v>66</v>
      </c>
      <c r="C34" s="1"/>
      <c r="D34" s="19">
        <v>-2209</v>
      </c>
      <c r="F34" s="19">
        <v>-4387</v>
      </c>
      <c r="H34" s="19">
        <v>-6879</v>
      </c>
      <c r="J34" s="19">
        <v>-8140</v>
      </c>
      <c r="L34" s="19">
        <v>-2014</v>
      </c>
      <c r="N34" s="19">
        <v>-4666</v>
      </c>
      <c r="P34" s="19">
        <v>-6592</v>
      </c>
      <c r="R34" s="19">
        <v>-9045</v>
      </c>
      <c r="T34" s="19">
        <v>-3351</v>
      </c>
      <c r="V34" s="19">
        <v>-6646</v>
      </c>
      <c r="X34" s="19">
        <v>-9670</v>
      </c>
      <c r="Z34" s="19">
        <v>-14008</v>
      </c>
      <c r="AB34" s="44">
        <v>-3812</v>
      </c>
      <c r="AD34" s="44">
        <v>-7772</v>
      </c>
      <c r="AF34" s="44">
        <v>-10209</v>
      </c>
      <c r="AH34" s="44">
        <v>-18329</v>
      </c>
      <c r="AJ34" s="44">
        <v>-7588</v>
      </c>
      <c r="AL34" s="19">
        <v>-12921</v>
      </c>
      <c r="AN34" s="19">
        <v>-25322</v>
      </c>
      <c r="AP34" s="19">
        <v>-39333</v>
      </c>
      <c r="AR34" s="19">
        <v>-14055</v>
      </c>
      <c r="AT34" s="19">
        <v>-27345</v>
      </c>
      <c r="AV34" s="19">
        <v>-39666</v>
      </c>
    </row>
    <row r="35" spans="1:48" s="19" customFormat="1" ht="12.75">
      <c r="A35" s="1"/>
      <c r="B35" s="1" t="s">
        <v>133</v>
      </c>
      <c r="C35" s="1"/>
      <c r="D35" s="19">
        <v>0</v>
      </c>
      <c r="F35" s="19">
        <v>0</v>
      </c>
      <c r="H35" s="19">
        <v>0</v>
      </c>
      <c r="J35" s="19">
        <v>0</v>
      </c>
      <c r="L35" s="19">
        <v>0</v>
      </c>
      <c r="N35" s="19">
        <v>0</v>
      </c>
      <c r="P35" s="19">
        <v>0</v>
      </c>
      <c r="R35" s="19">
        <v>0</v>
      </c>
      <c r="T35" s="19">
        <v>0</v>
      </c>
      <c r="V35" s="19">
        <v>0</v>
      </c>
      <c r="X35" s="19">
        <v>0</v>
      </c>
      <c r="Z35" s="19">
        <v>0</v>
      </c>
      <c r="AB35" s="19">
        <v>0</v>
      </c>
      <c r="AD35" s="19">
        <v>0</v>
      </c>
      <c r="AF35" s="19">
        <v>0</v>
      </c>
      <c r="AH35" s="19">
        <v>0</v>
      </c>
      <c r="AJ35" s="19">
        <v>0</v>
      </c>
      <c r="AL35" s="19">
        <v>0</v>
      </c>
      <c r="AN35" s="19">
        <v>-3600</v>
      </c>
      <c r="AP35" s="19">
        <v>-3600</v>
      </c>
      <c r="AR35" s="19">
        <v>0</v>
      </c>
      <c r="AT35" s="19">
        <v>0</v>
      </c>
      <c r="AV35" s="19">
        <v>0</v>
      </c>
    </row>
    <row r="36" spans="1:48" s="19" customFormat="1" ht="12.75">
      <c r="A36" s="1"/>
      <c r="B36" s="1" t="s">
        <v>80</v>
      </c>
      <c r="C36" s="1"/>
      <c r="D36" s="19">
        <v>70</v>
      </c>
      <c r="F36" s="19">
        <v>45</v>
      </c>
      <c r="H36" s="19">
        <v>-178</v>
      </c>
      <c r="J36" s="19">
        <v>-40</v>
      </c>
      <c r="L36" s="19">
        <v>52</v>
      </c>
      <c r="N36" s="19">
        <v>145</v>
      </c>
      <c r="P36" s="19">
        <v>135</v>
      </c>
      <c r="R36" s="19">
        <v>378</v>
      </c>
      <c r="T36" s="19">
        <v>-213</v>
      </c>
      <c r="V36" s="19">
        <v>-423</v>
      </c>
      <c r="X36" s="19">
        <v>-445</v>
      </c>
      <c r="Z36" s="19">
        <v>-99</v>
      </c>
      <c r="AB36" s="44">
        <v>46</v>
      </c>
      <c r="AD36" s="44">
        <v>481</v>
      </c>
      <c r="AF36" s="44">
        <v>504</v>
      </c>
      <c r="AH36" s="44">
        <v>628</v>
      </c>
      <c r="AJ36" s="44">
        <v>23</v>
      </c>
      <c r="AL36" s="19">
        <v>125</v>
      </c>
      <c r="AN36" s="19">
        <v>151</v>
      </c>
      <c r="AP36" s="19">
        <v>255</v>
      </c>
      <c r="AR36" s="19">
        <v>19</v>
      </c>
      <c r="AT36" s="19">
        <v>22</v>
      </c>
      <c r="AV36" s="19">
        <v>12</v>
      </c>
    </row>
    <row r="37" spans="1:48" s="19" customFormat="1" ht="12.75">
      <c r="A37" s="1"/>
      <c r="B37" s="1" t="s">
        <v>134</v>
      </c>
      <c r="C37" s="1"/>
      <c r="D37" s="19">
        <f>-60917-1016</f>
        <v>-61933</v>
      </c>
      <c r="F37" s="19">
        <f>-102815-1646</f>
        <v>-104461</v>
      </c>
      <c r="H37" s="19">
        <v>20150</v>
      </c>
      <c r="J37" s="19">
        <v>3248</v>
      </c>
      <c r="L37" s="19">
        <v>3074</v>
      </c>
      <c r="N37" s="19">
        <v>-15082</v>
      </c>
      <c r="P37" s="19">
        <v>-20004</v>
      </c>
      <c r="R37" s="19">
        <v>-37713</v>
      </c>
      <c r="T37" s="19">
        <v>-3673</v>
      </c>
      <c r="V37" s="19">
        <v>9396</v>
      </c>
      <c r="X37" s="19">
        <v>9396</v>
      </c>
      <c r="Z37" s="19">
        <v>31154</v>
      </c>
      <c r="AB37" s="44">
        <v>34409</v>
      </c>
      <c r="AD37" s="44">
        <v>-22139</v>
      </c>
      <c r="AF37" s="44">
        <v>2895</v>
      </c>
      <c r="AH37" s="44">
        <v>33939</v>
      </c>
      <c r="AJ37" s="44">
        <v>-53628</v>
      </c>
      <c r="AL37" s="19">
        <v>-54188</v>
      </c>
      <c r="AN37" s="19">
        <v>-20600</v>
      </c>
      <c r="AP37" s="19">
        <v>930</v>
      </c>
      <c r="AR37" s="19">
        <v>154</v>
      </c>
      <c r="AT37" s="19">
        <v>-988</v>
      </c>
      <c r="AV37" s="19">
        <v>-80098</v>
      </c>
    </row>
    <row r="38" spans="1:48" s="19" customFormat="1" ht="12.75">
      <c r="A38" s="1"/>
      <c r="B38" s="1" t="s">
        <v>86</v>
      </c>
      <c r="C38" s="1"/>
      <c r="D38" s="19">
        <v>0</v>
      </c>
      <c r="F38" s="19">
        <v>0</v>
      </c>
      <c r="H38" s="19">
        <v>-6500</v>
      </c>
      <c r="J38" s="19">
        <v>-6500</v>
      </c>
      <c r="L38" s="19">
        <v>0</v>
      </c>
      <c r="N38" s="19">
        <v>0</v>
      </c>
      <c r="P38" s="19">
        <v>0</v>
      </c>
      <c r="R38" s="19">
        <v>0</v>
      </c>
      <c r="T38" s="19">
        <v>0</v>
      </c>
      <c r="V38" s="19">
        <v>0</v>
      </c>
      <c r="X38" s="19">
        <v>0</v>
      </c>
      <c r="Z38" s="19">
        <v>0</v>
      </c>
      <c r="AB38" s="19">
        <v>0</v>
      </c>
      <c r="AD38" s="19">
        <v>0</v>
      </c>
      <c r="AF38" s="19">
        <v>0</v>
      </c>
      <c r="AH38" s="19">
        <v>0</v>
      </c>
      <c r="AJ38" s="19">
        <v>0</v>
      </c>
      <c r="AL38" s="19">
        <v>0</v>
      </c>
      <c r="AN38" s="19">
        <v>0</v>
      </c>
      <c r="AP38" s="19">
        <v>0</v>
      </c>
      <c r="AR38" s="19">
        <v>0</v>
      </c>
      <c r="AT38" s="19">
        <v>0</v>
      </c>
      <c r="AV38" s="19">
        <v>0</v>
      </c>
    </row>
    <row r="39" spans="1:48" s="19" customFormat="1" ht="12.75">
      <c r="A39" s="1"/>
      <c r="B39" s="1" t="s">
        <v>142</v>
      </c>
      <c r="C39" s="1"/>
      <c r="D39" s="19">
        <v>0</v>
      </c>
      <c r="F39" s="19">
        <v>0</v>
      </c>
      <c r="H39" s="19">
        <v>0</v>
      </c>
      <c r="J39" s="19">
        <v>0</v>
      </c>
      <c r="L39" s="19">
        <v>0</v>
      </c>
      <c r="N39" s="19">
        <v>0</v>
      </c>
      <c r="P39" s="19">
        <v>0</v>
      </c>
      <c r="R39" s="19">
        <v>0</v>
      </c>
      <c r="T39" s="19">
        <v>0</v>
      </c>
      <c r="V39" s="19">
        <v>0</v>
      </c>
      <c r="X39" s="19">
        <v>0</v>
      </c>
      <c r="Z39" s="19">
        <v>0</v>
      </c>
      <c r="AB39" s="44">
        <v>0</v>
      </c>
      <c r="AD39" s="44">
        <v>0</v>
      </c>
      <c r="AF39" s="44">
        <v>0</v>
      </c>
      <c r="AH39" s="44">
        <v>0</v>
      </c>
      <c r="AJ39" s="44">
        <v>0</v>
      </c>
      <c r="AL39" s="19">
        <v>0</v>
      </c>
      <c r="AN39" s="19">
        <v>0</v>
      </c>
      <c r="AP39" s="19">
        <v>0</v>
      </c>
      <c r="AR39" s="19">
        <v>-118649</v>
      </c>
      <c r="AT39" s="19">
        <v>-739185</v>
      </c>
      <c r="AV39" s="19">
        <v>-1255686</v>
      </c>
    </row>
    <row r="40" spans="1:48" s="19" customFormat="1" ht="12.75">
      <c r="A40" s="1"/>
      <c r="B40" s="1" t="s">
        <v>143</v>
      </c>
      <c r="C40" s="1"/>
      <c r="D40" s="19">
        <v>0</v>
      </c>
      <c r="F40" s="19">
        <v>0</v>
      </c>
      <c r="H40" s="19">
        <v>0</v>
      </c>
      <c r="J40" s="19">
        <v>0</v>
      </c>
      <c r="L40" s="19">
        <v>0</v>
      </c>
      <c r="N40" s="19">
        <v>0</v>
      </c>
      <c r="P40" s="19">
        <v>0</v>
      </c>
      <c r="R40" s="19">
        <v>0</v>
      </c>
      <c r="T40" s="19">
        <v>0</v>
      </c>
      <c r="V40" s="19">
        <v>0</v>
      </c>
      <c r="X40" s="19">
        <v>0</v>
      </c>
      <c r="Z40" s="19">
        <v>0</v>
      </c>
      <c r="AB40" s="44">
        <v>0</v>
      </c>
      <c r="AD40" s="44">
        <v>0</v>
      </c>
      <c r="AF40" s="44">
        <v>0</v>
      </c>
      <c r="AH40" s="44">
        <v>0</v>
      </c>
      <c r="AJ40" s="44">
        <v>0</v>
      </c>
      <c r="AL40" s="19">
        <v>0</v>
      </c>
      <c r="AN40" s="19">
        <v>0</v>
      </c>
      <c r="AP40" s="19">
        <v>0</v>
      </c>
      <c r="AR40" s="19">
        <v>20000</v>
      </c>
      <c r="AT40" s="19">
        <v>105000</v>
      </c>
      <c r="AV40" s="19">
        <v>214000</v>
      </c>
    </row>
    <row r="41" spans="1:48" s="19" customFormat="1" ht="12.75">
      <c r="A41" s="1"/>
      <c r="B41" s="1" t="s">
        <v>162</v>
      </c>
      <c r="C41" s="1"/>
      <c r="D41" s="19">
        <v>0</v>
      </c>
      <c r="F41" s="19">
        <v>0</v>
      </c>
      <c r="H41" s="19">
        <v>0</v>
      </c>
      <c r="J41" s="19">
        <v>0</v>
      </c>
      <c r="L41" s="19">
        <v>0</v>
      </c>
      <c r="N41" s="19">
        <v>0</v>
      </c>
      <c r="P41" s="19">
        <v>0</v>
      </c>
      <c r="R41" s="19">
        <v>0</v>
      </c>
      <c r="T41" s="19">
        <v>0</v>
      </c>
      <c r="V41" s="19">
        <v>0</v>
      </c>
      <c r="X41" s="19">
        <v>0</v>
      </c>
      <c r="Z41" s="19">
        <v>0</v>
      </c>
      <c r="AB41" s="19">
        <v>0</v>
      </c>
      <c r="AD41" s="19">
        <v>0</v>
      </c>
      <c r="AF41" s="19">
        <v>0</v>
      </c>
      <c r="AH41" s="19">
        <v>0</v>
      </c>
      <c r="AJ41" s="19">
        <v>0</v>
      </c>
      <c r="AL41" s="19">
        <v>0</v>
      </c>
      <c r="AN41" s="19">
        <v>0</v>
      </c>
      <c r="AP41" s="19">
        <v>0</v>
      </c>
      <c r="AR41" s="19">
        <v>0</v>
      </c>
      <c r="AT41" s="19">
        <v>0</v>
      </c>
      <c r="AV41" s="19">
        <v>-600000</v>
      </c>
    </row>
    <row r="42" spans="1:48" s="19" customFormat="1" ht="12.75">
      <c r="A42" s="1"/>
      <c r="B42" s="1" t="s">
        <v>126</v>
      </c>
      <c r="C42" s="1"/>
      <c r="D42" s="19">
        <v>0</v>
      </c>
      <c r="F42" s="19">
        <v>0</v>
      </c>
      <c r="H42" s="19">
        <v>0</v>
      </c>
      <c r="J42" s="19">
        <v>0</v>
      </c>
      <c r="L42" s="19">
        <v>0</v>
      </c>
      <c r="N42" s="19">
        <v>0</v>
      </c>
      <c r="P42" s="19">
        <v>0</v>
      </c>
      <c r="R42" s="19">
        <v>0</v>
      </c>
      <c r="T42" s="19">
        <v>0</v>
      </c>
      <c r="V42" s="19">
        <v>0</v>
      </c>
      <c r="X42" s="19">
        <v>0</v>
      </c>
      <c r="Z42" s="19">
        <v>0</v>
      </c>
      <c r="AB42" s="19">
        <v>0</v>
      </c>
      <c r="AD42" s="19">
        <v>0</v>
      </c>
      <c r="AF42" s="19">
        <v>0</v>
      </c>
      <c r="AH42" s="19">
        <v>0</v>
      </c>
      <c r="AJ42" s="19">
        <v>5953</v>
      </c>
      <c r="AL42" s="19">
        <v>5953</v>
      </c>
      <c r="AN42" s="19">
        <v>5953</v>
      </c>
      <c r="AP42" s="19">
        <v>5953</v>
      </c>
      <c r="AR42" s="19">
        <v>0</v>
      </c>
      <c r="AT42" s="19">
        <v>0</v>
      </c>
      <c r="AV42" s="19">
        <v>0</v>
      </c>
    </row>
    <row r="43" spans="1:48" s="19" customFormat="1" ht="25.5">
      <c r="A43" s="1"/>
      <c r="B43" s="52" t="s">
        <v>154</v>
      </c>
      <c r="C43" s="1"/>
      <c r="D43" s="19">
        <v>0</v>
      </c>
      <c r="F43" s="19">
        <v>0</v>
      </c>
      <c r="H43" s="19">
        <v>0</v>
      </c>
      <c r="J43" s="19">
        <v>0</v>
      </c>
      <c r="L43" s="19">
        <v>-15482</v>
      </c>
      <c r="N43" s="20">
        <v>-15482</v>
      </c>
      <c r="P43" s="19">
        <v>-15482</v>
      </c>
      <c r="R43" s="19">
        <v>-15482</v>
      </c>
      <c r="T43" s="19">
        <v>0</v>
      </c>
      <c r="V43" s="20">
        <v>0</v>
      </c>
      <c r="X43" s="20">
        <v>0</v>
      </c>
      <c r="Z43" s="19">
        <v>0</v>
      </c>
      <c r="AB43" s="19">
        <v>0</v>
      </c>
      <c r="AD43" s="19">
        <v>0</v>
      </c>
      <c r="AF43" s="19">
        <v>0</v>
      </c>
      <c r="AH43" s="19">
        <v>0</v>
      </c>
      <c r="AJ43" s="19">
        <v>0</v>
      </c>
      <c r="AL43" s="20">
        <v>0</v>
      </c>
      <c r="AN43" s="20">
        <v>0</v>
      </c>
      <c r="AP43" s="20">
        <v>0</v>
      </c>
      <c r="AR43" s="20">
        <v>0</v>
      </c>
      <c r="AT43" s="19">
        <v>0</v>
      </c>
      <c r="AV43" s="19">
        <v>-48219</v>
      </c>
    </row>
    <row r="44" spans="1:48" s="19" customFormat="1" ht="12.75">
      <c r="A44" s="1"/>
      <c r="B44" s="1" t="s">
        <v>84</v>
      </c>
      <c r="C44" s="1"/>
      <c r="D44" s="26">
        <f>SUM(D33:D43)</f>
        <v>-66164</v>
      </c>
      <c r="F44" s="26">
        <f>SUM(F33:F43)</f>
        <v>-113419</v>
      </c>
      <c r="H44" s="26">
        <f>SUM(H33:H43)</f>
        <v>-481</v>
      </c>
      <c r="J44" s="26">
        <f>SUM(J33:J43)</f>
        <v>-20581</v>
      </c>
      <c r="L44" s="26">
        <f>SUM(L33:L43)</f>
        <v>-15944</v>
      </c>
      <c r="N44" s="26">
        <f>SUM(N33:N43)</f>
        <v>-38325</v>
      </c>
      <c r="P44" s="26">
        <f>SUM(P33:P43)</f>
        <v>-45880</v>
      </c>
      <c r="R44" s="26">
        <f>SUM(R33:R43)</f>
        <v>-66854</v>
      </c>
      <c r="T44" s="26">
        <f>SUM(T33:T43)</f>
        <v>-8034</v>
      </c>
      <c r="V44" s="26">
        <v>283</v>
      </c>
      <c r="X44" s="26">
        <v>-4539</v>
      </c>
      <c r="Z44" s="26">
        <f>SUM(Z33:Z43)</f>
        <v>10156</v>
      </c>
      <c r="AB44" s="26">
        <f>SUM(AB33:AB43)</f>
        <v>27953</v>
      </c>
      <c r="AD44" s="45">
        <v>-34523</v>
      </c>
      <c r="AF44" s="45">
        <v>-13942</v>
      </c>
      <c r="AH44" s="45">
        <f>SUM(AH33:AH43)</f>
        <v>5734</v>
      </c>
      <c r="AJ44" s="26">
        <f>SUM(AJ33:AJ43)</f>
        <v>-57004</v>
      </c>
      <c r="AL44" s="26">
        <v>-63453</v>
      </c>
      <c r="AN44" s="26">
        <f>SUM(AN33:AN43)</f>
        <v>-47754</v>
      </c>
      <c r="AP44" s="26">
        <f>SUM(AP33:AP43)</f>
        <v>-44254</v>
      </c>
      <c r="AR44" s="26">
        <f>SUM(AR33:AR43)</f>
        <v>-114147</v>
      </c>
      <c r="AT44" s="26">
        <f>SUM(AT33:AT43)</f>
        <v>-665298</v>
      </c>
      <c r="AV44" s="26">
        <f>SUM(AV33:AV43)</f>
        <v>-1814106</v>
      </c>
    </row>
    <row r="45" spans="1:3" s="19" customFormat="1" ht="12.75">
      <c r="A45" s="1"/>
      <c r="B45" s="1"/>
      <c r="C45" s="1"/>
    </row>
    <row r="46" spans="1:3" s="19" customFormat="1" ht="12.75">
      <c r="A46" s="1"/>
      <c r="B46" s="23" t="s">
        <v>67</v>
      </c>
      <c r="C46" s="1"/>
    </row>
    <row r="47" spans="1:48" s="19" customFormat="1" ht="38.25">
      <c r="A47" s="1"/>
      <c r="B47" s="52" t="s">
        <v>155</v>
      </c>
      <c r="C47" s="1"/>
      <c r="D47" s="19">
        <v>141</v>
      </c>
      <c r="F47" s="19">
        <v>599</v>
      </c>
      <c r="H47" s="19">
        <v>742</v>
      </c>
      <c r="J47" s="19">
        <v>1044</v>
      </c>
      <c r="L47" s="19">
        <v>228</v>
      </c>
      <c r="N47" s="19">
        <v>300</v>
      </c>
      <c r="P47" s="19">
        <v>573</v>
      </c>
      <c r="R47" s="19">
        <v>849</v>
      </c>
      <c r="T47" s="19">
        <v>469</v>
      </c>
      <c r="V47" s="19">
        <v>16346</v>
      </c>
      <c r="X47" s="19">
        <v>17670</v>
      </c>
      <c r="Z47" s="19">
        <v>19000</v>
      </c>
      <c r="AB47" s="44">
        <v>3681</v>
      </c>
      <c r="AD47" s="44">
        <v>11312</v>
      </c>
      <c r="AF47" s="44">
        <v>15283</v>
      </c>
      <c r="AH47" s="44">
        <v>21346</v>
      </c>
      <c r="AJ47" s="44">
        <v>5865</v>
      </c>
      <c r="AL47" s="19">
        <v>12091</v>
      </c>
      <c r="AN47" s="19">
        <v>10159</v>
      </c>
      <c r="AP47" s="19">
        <v>13203</v>
      </c>
      <c r="AR47" s="19">
        <v>3432</v>
      </c>
      <c r="AT47" s="19">
        <v>12027</v>
      </c>
      <c r="AV47" s="19">
        <v>23015</v>
      </c>
    </row>
    <row r="48" spans="1:48" s="19" customFormat="1" ht="12.75">
      <c r="A48" s="1"/>
      <c r="B48" s="1" t="s">
        <v>127</v>
      </c>
      <c r="C48" s="1"/>
      <c r="D48" s="19">
        <f>60917</f>
        <v>60917</v>
      </c>
      <c r="F48" s="19">
        <v>102815</v>
      </c>
      <c r="H48" s="19">
        <v>86170</v>
      </c>
      <c r="J48" s="19">
        <v>292699</v>
      </c>
      <c r="L48" s="19">
        <v>32469</v>
      </c>
      <c r="N48" s="19">
        <v>238271</v>
      </c>
      <c r="P48" s="19">
        <v>927368</v>
      </c>
      <c r="R48" s="19">
        <v>1659944</v>
      </c>
      <c r="T48" s="19">
        <v>-22040</v>
      </c>
      <c r="V48" s="19">
        <v>287486</v>
      </c>
      <c r="X48" s="19">
        <v>360212</v>
      </c>
      <c r="Z48" s="19">
        <v>1054530</v>
      </c>
      <c r="AB48" s="44">
        <v>229299</v>
      </c>
      <c r="AD48" s="44">
        <v>739388</v>
      </c>
      <c r="AF48" s="44">
        <v>638370</v>
      </c>
      <c r="AH48" s="44">
        <v>1437358</v>
      </c>
      <c r="AJ48" s="44">
        <v>-371338</v>
      </c>
      <c r="AL48" s="19">
        <v>-309911</v>
      </c>
      <c r="AN48" s="19">
        <v>-468146</v>
      </c>
      <c r="AP48" s="19">
        <v>551914</v>
      </c>
      <c r="AR48" s="19">
        <v>-469602</v>
      </c>
      <c r="AT48" s="19">
        <v>-353421</v>
      </c>
      <c r="AV48" s="19">
        <v>-314764</v>
      </c>
    </row>
    <row r="49" spans="1:48" s="19" customFormat="1" ht="12.75">
      <c r="A49" s="1"/>
      <c r="B49" s="1" t="s">
        <v>85</v>
      </c>
      <c r="C49" s="1"/>
      <c r="D49" s="19">
        <v>0</v>
      </c>
      <c r="F49" s="19">
        <v>0</v>
      </c>
      <c r="H49" s="19">
        <v>0</v>
      </c>
      <c r="J49" s="19">
        <v>0</v>
      </c>
      <c r="L49" s="19">
        <v>0</v>
      </c>
      <c r="N49" s="19">
        <v>0</v>
      </c>
      <c r="P49" s="19">
        <v>32646</v>
      </c>
      <c r="R49" s="19">
        <v>32646</v>
      </c>
      <c r="T49" s="19">
        <v>0</v>
      </c>
      <c r="V49" s="19">
        <v>0</v>
      </c>
      <c r="X49" s="19">
        <v>0</v>
      </c>
      <c r="Z49" s="19">
        <v>0</v>
      </c>
      <c r="AB49" s="19">
        <v>0</v>
      </c>
      <c r="AD49" s="19">
        <v>0</v>
      </c>
      <c r="AF49" s="19">
        <v>0</v>
      </c>
      <c r="AH49" s="19">
        <v>0</v>
      </c>
      <c r="AJ49" s="19">
        <v>0</v>
      </c>
      <c r="AL49" s="19">
        <v>0</v>
      </c>
      <c r="AN49" s="19">
        <v>0</v>
      </c>
      <c r="AP49" s="19">
        <v>0</v>
      </c>
      <c r="AR49" s="19">
        <v>0</v>
      </c>
      <c r="AT49" s="19">
        <v>0</v>
      </c>
      <c r="AV49" s="19">
        <v>0</v>
      </c>
    </row>
    <row r="50" spans="1:48" s="19" customFormat="1" ht="12.75">
      <c r="A50" s="1"/>
      <c r="B50" s="1" t="s">
        <v>103</v>
      </c>
      <c r="C50" s="1"/>
      <c r="D50" s="19">
        <v>0</v>
      </c>
      <c r="F50" s="19">
        <v>0</v>
      </c>
      <c r="H50" s="19">
        <v>0</v>
      </c>
      <c r="J50" s="19">
        <v>0</v>
      </c>
      <c r="L50" s="19">
        <v>0</v>
      </c>
      <c r="N50" s="19">
        <v>0</v>
      </c>
      <c r="P50" s="19">
        <v>0</v>
      </c>
      <c r="R50" s="19">
        <v>0</v>
      </c>
      <c r="T50" s="19">
        <v>0</v>
      </c>
      <c r="V50" s="19">
        <v>0</v>
      </c>
      <c r="X50" s="19">
        <v>-39804</v>
      </c>
      <c r="Z50" s="19">
        <v>-39803</v>
      </c>
      <c r="AB50" s="19">
        <v>0</v>
      </c>
      <c r="AD50" s="19">
        <v>0</v>
      </c>
      <c r="AF50" s="19">
        <v>0</v>
      </c>
      <c r="AH50" s="19">
        <v>0</v>
      </c>
      <c r="AJ50" s="19">
        <v>0</v>
      </c>
      <c r="AL50" s="19">
        <v>0</v>
      </c>
      <c r="AN50" s="19">
        <v>0</v>
      </c>
      <c r="AP50" s="19">
        <v>0</v>
      </c>
      <c r="AR50" s="19">
        <v>0</v>
      </c>
      <c r="AT50" s="19">
        <v>0</v>
      </c>
      <c r="AV50" s="19">
        <v>0</v>
      </c>
    </row>
    <row r="51" spans="1:48" s="19" customFormat="1" ht="12.75">
      <c r="A51" s="1"/>
      <c r="B51" s="1" t="s">
        <v>81</v>
      </c>
      <c r="C51" s="1"/>
      <c r="D51" s="19">
        <v>0</v>
      </c>
      <c r="F51" s="19">
        <v>0</v>
      </c>
      <c r="H51" s="19">
        <v>0</v>
      </c>
      <c r="J51" s="19">
        <v>0</v>
      </c>
      <c r="L51" s="19">
        <v>0</v>
      </c>
      <c r="N51" s="19">
        <v>0</v>
      </c>
      <c r="P51" s="19">
        <v>0</v>
      </c>
      <c r="R51" s="19">
        <v>0</v>
      </c>
      <c r="T51" s="19">
        <v>0</v>
      </c>
      <c r="V51" s="19">
        <v>108643</v>
      </c>
      <c r="X51" s="19">
        <v>108643</v>
      </c>
      <c r="Z51" s="19">
        <v>108643</v>
      </c>
      <c r="AB51" s="19">
        <v>0</v>
      </c>
      <c r="AD51" s="19">
        <v>0</v>
      </c>
      <c r="AF51" s="19">
        <v>0</v>
      </c>
      <c r="AH51" s="19">
        <v>0</v>
      </c>
      <c r="AJ51" s="19">
        <v>0</v>
      </c>
      <c r="AL51" s="19">
        <v>0</v>
      </c>
      <c r="AN51" s="19">
        <v>0</v>
      </c>
      <c r="AP51" s="19">
        <v>0</v>
      </c>
      <c r="AR51" s="19">
        <v>0</v>
      </c>
      <c r="AT51" s="19">
        <v>0</v>
      </c>
      <c r="AV51" s="19">
        <v>0</v>
      </c>
    </row>
    <row r="52" spans="1:48" s="19" customFormat="1" ht="12.75">
      <c r="A52" s="1"/>
      <c r="B52" s="1" t="s">
        <v>82</v>
      </c>
      <c r="C52" s="1"/>
      <c r="D52" s="19">
        <v>0</v>
      </c>
      <c r="F52" s="19">
        <v>0</v>
      </c>
      <c r="H52" s="19">
        <v>0</v>
      </c>
      <c r="J52" s="19">
        <v>0</v>
      </c>
      <c r="L52" s="19">
        <v>0</v>
      </c>
      <c r="N52" s="19">
        <v>0</v>
      </c>
      <c r="P52" s="19">
        <v>0</v>
      </c>
      <c r="R52" s="19">
        <v>0</v>
      </c>
      <c r="T52" s="19">
        <v>0</v>
      </c>
      <c r="V52" s="19">
        <v>280185</v>
      </c>
      <c r="X52" s="19">
        <v>280185</v>
      </c>
      <c r="Z52" s="19">
        <v>280185</v>
      </c>
      <c r="AB52" s="19">
        <v>0</v>
      </c>
      <c r="AD52" s="19">
        <v>0</v>
      </c>
      <c r="AF52" s="19">
        <v>0</v>
      </c>
      <c r="AH52" s="19">
        <v>0</v>
      </c>
      <c r="AJ52" s="19">
        <v>0</v>
      </c>
      <c r="AL52" s="19">
        <v>0</v>
      </c>
      <c r="AN52" s="19">
        <v>0</v>
      </c>
      <c r="AP52" s="19">
        <v>0</v>
      </c>
      <c r="AR52" s="19">
        <v>0</v>
      </c>
      <c r="AT52" s="19">
        <v>0</v>
      </c>
      <c r="AV52" s="19">
        <v>0</v>
      </c>
    </row>
    <row r="53" spans="1:48" s="19" customFormat="1" ht="12.75">
      <c r="A53" s="1"/>
      <c r="B53" s="1" t="s">
        <v>118</v>
      </c>
      <c r="C53" s="1"/>
      <c r="D53" s="19">
        <v>0</v>
      </c>
      <c r="F53" s="19">
        <v>0</v>
      </c>
      <c r="H53" s="19">
        <v>0</v>
      </c>
      <c r="J53" s="19">
        <v>0</v>
      </c>
      <c r="L53" s="19">
        <v>0</v>
      </c>
      <c r="N53" s="19">
        <v>0</v>
      </c>
      <c r="P53" s="19">
        <v>0</v>
      </c>
      <c r="R53" s="19">
        <v>0</v>
      </c>
      <c r="T53" s="19">
        <v>0</v>
      </c>
      <c r="V53" s="19">
        <v>0</v>
      </c>
      <c r="X53" s="19">
        <v>0</v>
      </c>
      <c r="Z53" s="19">
        <v>17431</v>
      </c>
      <c r="AB53" s="44">
        <v>7163</v>
      </c>
      <c r="AD53" s="44">
        <v>15321.91</v>
      </c>
      <c r="AF53" s="44">
        <v>22464</v>
      </c>
      <c r="AH53" s="44">
        <v>29363</v>
      </c>
      <c r="AJ53" s="44">
        <v>9842</v>
      </c>
      <c r="AL53" s="19">
        <v>14015</v>
      </c>
      <c r="AN53" s="19">
        <v>19309</v>
      </c>
      <c r="AP53" s="19">
        <v>26855</v>
      </c>
      <c r="AR53" s="19">
        <v>5378</v>
      </c>
      <c r="AT53" s="19">
        <v>11920</v>
      </c>
      <c r="AV53" s="19">
        <v>15120</v>
      </c>
    </row>
    <row r="54" spans="1:48" s="19" customFormat="1" ht="12.75">
      <c r="A54" s="1"/>
      <c r="B54" s="1" t="s">
        <v>119</v>
      </c>
      <c r="C54" s="1"/>
      <c r="D54" s="19">
        <v>0</v>
      </c>
      <c r="F54" s="19">
        <v>0</v>
      </c>
      <c r="H54" s="19">
        <v>0</v>
      </c>
      <c r="J54" s="19">
        <v>0</v>
      </c>
      <c r="L54" s="19">
        <v>0</v>
      </c>
      <c r="N54" s="19">
        <v>0</v>
      </c>
      <c r="P54" s="19">
        <v>0</v>
      </c>
      <c r="R54" s="19">
        <v>0</v>
      </c>
      <c r="T54" s="19">
        <v>0</v>
      </c>
      <c r="V54" s="19">
        <v>0</v>
      </c>
      <c r="X54" s="19">
        <v>0</v>
      </c>
      <c r="Z54" s="19">
        <v>-3766</v>
      </c>
      <c r="AB54" s="44">
        <v>-6532</v>
      </c>
      <c r="AD54" s="44">
        <v>-14218.91</v>
      </c>
      <c r="AF54" s="44">
        <v>-20382</v>
      </c>
      <c r="AH54" s="44">
        <v>-26755</v>
      </c>
      <c r="AJ54" s="44">
        <v>-8859</v>
      </c>
      <c r="AL54" s="19">
        <v>-14514</v>
      </c>
      <c r="AN54" s="19">
        <v>-19646</v>
      </c>
      <c r="AP54" s="19">
        <v>-24582</v>
      </c>
      <c r="AR54" s="19">
        <v>-9360</v>
      </c>
      <c r="AT54" s="19">
        <v>-15347</v>
      </c>
      <c r="AV54" s="19">
        <v>-20312</v>
      </c>
    </row>
    <row r="55" spans="1:48" s="19" customFormat="1" ht="12.75">
      <c r="A55" s="1"/>
      <c r="B55" s="1" t="s">
        <v>156</v>
      </c>
      <c r="C55" s="1"/>
      <c r="X55" s="19">
        <v>0</v>
      </c>
      <c r="Z55" s="19">
        <v>0</v>
      </c>
      <c r="AB55" s="44">
        <v>0</v>
      </c>
      <c r="AD55" s="44">
        <v>0</v>
      </c>
      <c r="AF55" s="44"/>
      <c r="AH55" s="44">
        <v>0</v>
      </c>
      <c r="AJ55" s="44">
        <v>0</v>
      </c>
      <c r="AL55" s="19">
        <v>0</v>
      </c>
      <c r="AN55" s="19">
        <v>0</v>
      </c>
      <c r="AP55" s="19">
        <v>0</v>
      </c>
      <c r="AR55" s="19">
        <v>0</v>
      </c>
      <c r="AT55" s="19">
        <v>0</v>
      </c>
      <c r="AV55" s="19">
        <v>-19534</v>
      </c>
    </row>
    <row r="56" spans="1:48" s="19" customFormat="1" ht="12.75">
      <c r="A56" s="1"/>
      <c r="B56" s="1" t="s">
        <v>120</v>
      </c>
      <c r="C56" s="1"/>
      <c r="D56" s="19">
        <v>0</v>
      </c>
      <c r="F56" s="19">
        <v>0</v>
      </c>
      <c r="H56" s="19">
        <v>0</v>
      </c>
      <c r="J56" s="19">
        <v>60000</v>
      </c>
      <c r="L56" s="19">
        <v>0</v>
      </c>
      <c r="N56" s="19">
        <v>0</v>
      </c>
      <c r="P56" s="19">
        <v>0</v>
      </c>
      <c r="R56" s="19">
        <v>104552</v>
      </c>
      <c r="T56" s="19">
        <v>24001</v>
      </c>
      <c r="V56" s="19">
        <v>0</v>
      </c>
      <c r="X56" s="19">
        <v>0</v>
      </c>
      <c r="Z56" s="19">
        <v>0</v>
      </c>
      <c r="AB56" s="44">
        <v>0</v>
      </c>
      <c r="AD56" s="44">
        <v>0</v>
      </c>
      <c r="AF56" s="44">
        <v>0</v>
      </c>
      <c r="AH56" s="44">
        <v>0</v>
      </c>
      <c r="AJ56" s="44">
        <v>0</v>
      </c>
      <c r="AL56" s="19">
        <v>0</v>
      </c>
      <c r="AN56" s="19">
        <v>0</v>
      </c>
      <c r="AP56" s="19">
        <v>0</v>
      </c>
      <c r="AR56" s="19">
        <v>0</v>
      </c>
      <c r="AT56" s="19">
        <v>0</v>
      </c>
      <c r="AV56" s="19">
        <v>0</v>
      </c>
    </row>
    <row r="57" spans="1:48" s="19" customFormat="1" ht="12.75">
      <c r="A57" s="1"/>
      <c r="B57" s="1" t="s">
        <v>121</v>
      </c>
      <c r="C57" s="1"/>
      <c r="D57" s="19">
        <v>0</v>
      </c>
      <c r="F57" s="19">
        <v>0</v>
      </c>
      <c r="H57" s="19">
        <v>0</v>
      </c>
      <c r="J57" s="19">
        <v>0</v>
      </c>
      <c r="L57" s="19">
        <v>0</v>
      </c>
      <c r="N57" s="32">
        <v>0</v>
      </c>
      <c r="P57" s="19">
        <v>0</v>
      </c>
      <c r="R57" s="19">
        <v>-124527</v>
      </c>
      <c r="T57" s="19">
        <v>0</v>
      </c>
      <c r="V57" s="32">
        <v>-40025</v>
      </c>
      <c r="W57" s="32"/>
      <c r="X57" s="32">
        <v>0</v>
      </c>
      <c r="Z57" s="19">
        <v>-40025</v>
      </c>
      <c r="AB57" s="19">
        <v>0</v>
      </c>
      <c r="AD57" s="19">
        <v>0</v>
      </c>
      <c r="AF57" s="19">
        <v>0</v>
      </c>
      <c r="AH57" s="19">
        <v>0</v>
      </c>
      <c r="AJ57" s="19">
        <v>0</v>
      </c>
      <c r="AL57" s="32">
        <v>0</v>
      </c>
      <c r="AN57" s="32">
        <v>0</v>
      </c>
      <c r="AP57" s="32">
        <v>0</v>
      </c>
      <c r="AR57" s="32">
        <v>0</v>
      </c>
      <c r="AT57" s="19">
        <v>0</v>
      </c>
      <c r="AV57" s="19">
        <v>0</v>
      </c>
    </row>
    <row r="58" spans="1:48" s="19" customFormat="1" ht="12.75">
      <c r="A58" s="1"/>
      <c r="B58" s="1" t="s">
        <v>130</v>
      </c>
      <c r="C58" s="1"/>
      <c r="D58" s="19">
        <v>0</v>
      </c>
      <c r="F58" s="19">
        <v>0</v>
      </c>
      <c r="H58" s="19">
        <v>0</v>
      </c>
      <c r="J58" s="19">
        <v>0</v>
      </c>
      <c r="L58" s="19">
        <v>0</v>
      </c>
      <c r="N58" s="20">
        <v>0</v>
      </c>
      <c r="P58" s="19">
        <v>0</v>
      </c>
      <c r="R58" s="19">
        <v>0</v>
      </c>
      <c r="T58" s="19">
        <v>0</v>
      </c>
      <c r="V58" s="20">
        <v>0</v>
      </c>
      <c r="X58" s="20"/>
      <c r="Z58" s="19">
        <v>0</v>
      </c>
      <c r="AD58" s="19">
        <v>0</v>
      </c>
      <c r="AH58" s="19">
        <v>0</v>
      </c>
      <c r="AJ58" s="19">
        <v>0</v>
      </c>
      <c r="AL58" s="20">
        <v>-17125</v>
      </c>
      <c r="AN58" s="20">
        <v>-34408</v>
      </c>
      <c r="AP58" s="20">
        <v>-55436</v>
      </c>
      <c r="AR58" s="20">
        <v>-50961</v>
      </c>
      <c r="AT58" s="19">
        <v>-98654</v>
      </c>
      <c r="AV58" s="19">
        <v>-120457</v>
      </c>
    </row>
    <row r="59" spans="1:48" s="19" customFormat="1" ht="12.75">
      <c r="A59" s="1"/>
      <c r="B59" s="1" t="s">
        <v>68</v>
      </c>
      <c r="C59" s="1"/>
      <c r="D59" s="26">
        <f>SUM(D47:D58)</f>
        <v>61058</v>
      </c>
      <c r="F59" s="26">
        <f>SUM(F47:F58)</f>
        <v>103414</v>
      </c>
      <c r="H59" s="26">
        <f>SUM(H47:H58)</f>
        <v>86912</v>
      </c>
      <c r="J59" s="26">
        <f>SUM(J47:J58)</f>
        <v>353743</v>
      </c>
      <c r="L59" s="26">
        <f>SUM(L47:L58)</f>
        <v>32697</v>
      </c>
      <c r="N59" s="26">
        <f>SUM(N47:N58)</f>
        <v>238571</v>
      </c>
      <c r="P59" s="26">
        <f>SUM(P47:P58)</f>
        <v>960587</v>
      </c>
      <c r="R59" s="26">
        <f>SUM(R47:R58)</f>
        <v>1673464</v>
      </c>
      <c r="T59" s="26">
        <f>SUM(T47:T58)</f>
        <v>2430</v>
      </c>
      <c r="V59" s="26">
        <v>652635</v>
      </c>
      <c r="X59" s="26">
        <v>686881</v>
      </c>
      <c r="Z59" s="26">
        <f>SUM(Z47:Z58)</f>
        <v>1396195</v>
      </c>
      <c r="AB59" s="26">
        <f>SUM(AB47:AB57)</f>
        <v>233611</v>
      </c>
      <c r="AD59" s="45">
        <v>751803</v>
      </c>
      <c r="AF59" s="45">
        <f>SUM(AF47:AF58)</f>
        <v>655735</v>
      </c>
      <c r="AH59" s="45">
        <f>SUM(AH47:AH58)</f>
        <v>1461312</v>
      </c>
      <c r="AJ59" s="26">
        <f>SUM(AJ47:AJ58)</f>
        <v>-364490</v>
      </c>
      <c r="AL59" s="26">
        <f>SUM(AL47:AL58)</f>
        <v>-315444</v>
      </c>
      <c r="AN59" s="26">
        <f>SUM(AN47:AN58)</f>
        <v>-492732</v>
      </c>
      <c r="AP59" s="26">
        <f>SUM(AP47:AP58)</f>
        <v>511954</v>
      </c>
      <c r="AR59" s="26">
        <f>SUM(AR47:AR58)</f>
        <v>-521113</v>
      </c>
      <c r="AT59" s="26">
        <f>SUM(AT47:AT58)</f>
        <v>-443475</v>
      </c>
      <c r="AV59" s="26">
        <f>SUM(AV47:AV58)</f>
        <v>-436932</v>
      </c>
    </row>
    <row r="60" spans="1:3" s="19" customFormat="1" ht="12.75">
      <c r="A60" s="1"/>
      <c r="B60" s="1"/>
      <c r="C60" s="1"/>
    </row>
    <row r="61" spans="1:48" s="19" customFormat="1" ht="12.75">
      <c r="A61" s="1"/>
      <c r="B61" s="1" t="s">
        <v>69</v>
      </c>
      <c r="C61" s="1"/>
      <c r="D61" s="20">
        <v>-128</v>
      </c>
      <c r="F61" s="20">
        <v>-141</v>
      </c>
      <c r="H61" s="20">
        <v>-34</v>
      </c>
      <c r="J61" s="20">
        <v>521</v>
      </c>
      <c r="L61" s="20">
        <v>1442</v>
      </c>
      <c r="N61" s="20">
        <v>97</v>
      </c>
      <c r="P61" s="20">
        <v>468</v>
      </c>
      <c r="R61" s="20">
        <v>636</v>
      </c>
      <c r="T61" s="20">
        <v>-899</v>
      </c>
      <c r="V61" s="20">
        <v>-871</v>
      </c>
      <c r="X61" s="20">
        <v>-1350</v>
      </c>
      <c r="Z61" s="20">
        <v>-1122</v>
      </c>
      <c r="AB61" s="20">
        <v>-78</v>
      </c>
      <c r="AD61" s="46">
        <v>-2491</v>
      </c>
      <c r="AF61" s="46">
        <v>-3369</v>
      </c>
      <c r="AH61" s="46">
        <v>-2719</v>
      </c>
      <c r="AJ61" s="20">
        <v>515</v>
      </c>
      <c r="AL61" s="20">
        <v>705</v>
      </c>
      <c r="AN61" s="20">
        <v>-662</v>
      </c>
      <c r="AP61" s="20">
        <v>4458</v>
      </c>
      <c r="AR61" s="20">
        <v>-1541</v>
      </c>
      <c r="AT61" s="20">
        <v>-2311</v>
      </c>
      <c r="AV61" s="20">
        <v>109</v>
      </c>
    </row>
    <row r="62" spans="1:3" s="19" customFormat="1" ht="12.75">
      <c r="A62" s="1"/>
      <c r="B62" s="23"/>
      <c r="C62" s="1"/>
    </row>
    <row r="63" spans="1:48" s="19" customFormat="1" ht="12.75">
      <c r="A63" s="1"/>
      <c r="B63" s="23" t="s">
        <v>70</v>
      </c>
      <c r="C63" s="1"/>
      <c r="D63" s="19">
        <f>SUM(D61,D59,D44,D30)</f>
        <v>4726</v>
      </c>
      <c r="F63" s="19">
        <f>SUM(F61,F59,F44,F30)</f>
        <v>-8453</v>
      </c>
      <c r="H63" s="19">
        <f>SUM(H61,H59,H44,H30)</f>
        <v>91357</v>
      </c>
      <c r="J63" s="19">
        <f>SUM(J61,J59,J44,J30)</f>
        <v>319371</v>
      </c>
      <c r="L63" s="19">
        <f>SUM(L61,L59,L44,L30)</f>
        <v>27110</v>
      </c>
      <c r="N63" s="19">
        <f>SUM(N61,N59,N44,N30)</f>
        <v>211628</v>
      </c>
      <c r="P63" s="19">
        <f>SUM(P61,P59,P44,P30)</f>
        <v>934048</v>
      </c>
      <c r="R63" s="19">
        <f>SUM(R61,R59,R44,R30)</f>
        <v>1616772</v>
      </c>
      <c r="T63" s="19">
        <f>SUM(T61,T59,T44,T30)</f>
        <v>-22971</v>
      </c>
      <c r="V63" s="19">
        <v>668743</v>
      </c>
      <c r="X63" s="19">
        <v>691780</v>
      </c>
      <c r="Z63" s="19">
        <v>1425144</v>
      </c>
      <c r="AB63" s="44">
        <v>263858</v>
      </c>
      <c r="AD63" s="44">
        <v>743663</v>
      </c>
      <c r="AF63" s="44">
        <f>AF30+AF44+AF59+AF61</f>
        <v>682750</v>
      </c>
      <c r="AH63" s="44">
        <f>AH30+AH44+AH59+AH61</f>
        <v>1548287</v>
      </c>
      <c r="AJ63" s="44">
        <f>AJ30+AJ44+AJ59+AJ61</f>
        <v>-417077</v>
      </c>
      <c r="AL63" s="19">
        <f>SUM(AL30,AL44,AL59,AL61)</f>
        <v>-318273</v>
      </c>
      <c r="AN63" s="19">
        <f>SUM(AN30,AN44,AN59,AN61)</f>
        <v>-439820</v>
      </c>
      <c r="AP63" s="19">
        <f>SUM(AP30,AP44,AP59,AP61)</f>
        <v>631647</v>
      </c>
      <c r="AR63" s="19">
        <f>SUM(AR30,AR44,AR59,AR61)</f>
        <v>-597291</v>
      </c>
      <c r="AT63" s="19">
        <f>SUM(AT30,AT44,AT59,AT61)</f>
        <v>-1030170</v>
      </c>
      <c r="AV63" s="19">
        <f>SUM(AV30,AV44,AV59,AV61)</f>
        <v>-2119890</v>
      </c>
    </row>
    <row r="64" spans="1:48" s="19" customFormat="1" ht="12.75">
      <c r="A64" s="1"/>
      <c r="B64" s="23" t="s">
        <v>71</v>
      </c>
      <c r="C64" s="1"/>
      <c r="D64" s="20">
        <v>1477146</v>
      </c>
      <c r="F64" s="20">
        <v>1477146</v>
      </c>
      <c r="H64" s="20">
        <v>1477146</v>
      </c>
      <c r="J64" s="20">
        <v>1477146</v>
      </c>
      <c r="L64" s="20">
        <v>1796517</v>
      </c>
      <c r="N64" s="20">
        <v>1796517</v>
      </c>
      <c r="P64" s="20">
        <v>1796517</v>
      </c>
      <c r="R64" s="20">
        <v>1796517</v>
      </c>
      <c r="T64" s="20">
        <v>3413289</v>
      </c>
      <c r="V64" s="20">
        <v>3413289</v>
      </c>
      <c r="X64" s="20">
        <v>3413289</v>
      </c>
      <c r="Z64" s="20">
        <v>3413289</v>
      </c>
      <c r="AB64" s="44">
        <v>4838433</v>
      </c>
      <c r="AD64" s="44">
        <v>4838433</v>
      </c>
      <c r="AF64" s="44">
        <v>4838433</v>
      </c>
      <c r="AH64" s="44">
        <v>4838433</v>
      </c>
      <c r="AJ64" s="44">
        <f>AH65</f>
        <v>6386720</v>
      </c>
      <c r="AL64" s="20">
        <v>6386720</v>
      </c>
      <c r="AN64" s="20">
        <v>6386720</v>
      </c>
      <c r="AP64" s="20">
        <v>6386720</v>
      </c>
      <c r="AR64" s="20">
        <f>AP65</f>
        <v>7018367</v>
      </c>
      <c r="AT64" s="20">
        <f>AP65</f>
        <v>7018367</v>
      </c>
      <c r="AV64" s="20">
        <f>AT64</f>
        <v>7018367</v>
      </c>
    </row>
    <row r="65" spans="1:48" s="19" customFormat="1" ht="13.5" thickBot="1">
      <c r="A65" s="1"/>
      <c r="B65" s="23" t="s">
        <v>72</v>
      </c>
      <c r="C65" s="1"/>
      <c r="D65" s="28">
        <f>SUM(D63:D64)</f>
        <v>1481872</v>
      </c>
      <c r="F65" s="28">
        <f>SUM(F63:F64)</f>
        <v>1468693</v>
      </c>
      <c r="H65" s="28">
        <f>SUM(H63:H64)</f>
        <v>1568503</v>
      </c>
      <c r="J65" s="28">
        <f>SUM(J63:J64)</f>
        <v>1796517</v>
      </c>
      <c r="L65" s="28">
        <f>SUM(L63:L64)</f>
        <v>1823627</v>
      </c>
      <c r="N65" s="28">
        <f>SUM(N63:N64)</f>
        <v>2008145</v>
      </c>
      <c r="P65" s="28">
        <f>SUM(P63:P64)</f>
        <v>2730565</v>
      </c>
      <c r="R65" s="28">
        <f>SUM(R63:R64)</f>
        <v>3413289</v>
      </c>
      <c r="T65" s="28">
        <f>SUM(T63:T64)</f>
        <v>3390318</v>
      </c>
      <c r="V65" s="28">
        <v>4082032</v>
      </c>
      <c r="X65" s="28">
        <v>4105069</v>
      </c>
      <c r="Z65" s="28">
        <f>SUM(Z63:Z64)</f>
        <v>4838433</v>
      </c>
      <c r="AB65" s="28">
        <f>SUM(AB63:AB64)</f>
        <v>5102291</v>
      </c>
      <c r="AD65" s="47">
        <v>5582096</v>
      </c>
      <c r="AF65" s="47">
        <v>5521183</v>
      </c>
      <c r="AH65" s="47">
        <f>AH64+AH63</f>
        <v>6386720</v>
      </c>
      <c r="AJ65" s="28">
        <f>SUM(AJ63:AJ64)</f>
        <v>5969643</v>
      </c>
      <c r="AL65" s="28">
        <f>SUM(AL63:AL64)</f>
        <v>6068447</v>
      </c>
      <c r="AN65" s="28">
        <f>SUM(AN63:AN64)</f>
        <v>5946900</v>
      </c>
      <c r="AP65" s="28">
        <f>SUM(AP63:AP64)</f>
        <v>7018367</v>
      </c>
      <c r="AR65" s="28">
        <f>SUM(AR63:AR64)</f>
        <v>6421076</v>
      </c>
      <c r="AT65" s="28">
        <f>SUM(AT63:AT64)</f>
        <v>5988197</v>
      </c>
      <c r="AV65" s="28">
        <f>SUM(AV63:AV64)</f>
        <v>4898477</v>
      </c>
    </row>
    <row r="66" ht="13.5" thickTop="1"/>
  </sheetData>
  <sheetProtection/>
  <pageMargins left="0.7" right="0.7" top="0.75" bottom="0.75" header="0.3" footer="0.3"/>
  <pageSetup orientation="landscape" paperSize="1" scale="31" r:id="rId2"/>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2" ma:contentTypeDescription="Create a new document." ma:contentTypeScope="" ma:versionID="5a2294de8db3ed557e2f5b01502a975a">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40aa12bd57c1ff6d012b53eb16740f30"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2.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d34209db-6710-4a89-9e1c-1645071f4822"/>
    <ds:schemaRef ds:uri="694d9b10-bd8a-43f0-ab2c-df1892890bcc"/>
  </ds:schemaRefs>
</ds:datastoreItem>
</file>

<file path=customXml/itemProps3.xml><?xml version="1.0" encoding="utf-8"?>
<ds:datastoreItem xmlns:ds="http://schemas.openxmlformats.org/officeDocument/2006/customXml" ds:itemID="{8B5FD4BF-2861-43BA-B797-3037069B7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209db-6710-4a89-9e1c-1645071f4822"/>
    <ds:schemaRef ds:uri="694d9b10-bd8a-43f0-ab2c-df1892890b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Michelle Wang</cp:lastModifiedBy>
  <cp:lastPrinted>2024-02-26T18:17:26Z</cp:lastPrinted>
  <dcterms:created xsi:type="dcterms:W3CDTF">2021-08-16T05:40:04Z</dcterms:created>
  <dcterms:modified xsi:type="dcterms:W3CDTF">2024-11-01T16:09:24Z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